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 concurrentCalc="0"/>
</workbook>
</file>

<file path=xl/sharedStrings.xml><?xml version="1.0" encoding="utf-8"?>
<sst xmlns="http://schemas.openxmlformats.org/spreadsheetml/2006/main" count="34" uniqueCount="34">
  <si>
    <t>附件：</t>
  </si>
  <si>
    <t>总投资概算表</t>
  </si>
  <si>
    <t>工程名称：龙胜各族自治县第一幼儿园教学综合楼建设项目</t>
  </si>
  <si>
    <t>序号</t>
  </si>
  <si>
    <t>工程或费用名称</t>
  </si>
  <si>
    <t>合计（万元）</t>
  </si>
  <si>
    <t>比例（%）</t>
  </si>
  <si>
    <t>一</t>
  </si>
  <si>
    <t>工程费用</t>
  </si>
  <si>
    <t>1.1</t>
  </si>
  <si>
    <t>拆除工程</t>
  </si>
  <si>
    <t>1.2</t>
  </si>
  <si>
    <t>绿化工程</t>
  </si>
  <si>
    <t>1.3</t>
  </si>
  <si>
    <t>建筑装饰工程</t>
  </si>
  <si>
    <t>1.4</t>
  </si>
  <si>
    <t>电气工程</t>
  </si>
  <si>
    <t>1.5</t>
  </si>
  <si>
    <t>给排水工程</t>
  </si>
  <si>
    <t>二</t>
  </si>
  <si>
    <t>工程建设其他费用</t>
  </si>
  <si>
    <t>建设管理费</t>
  </si>
  <si>
    <t>建设项目前期工作咨询费</t>
  </si>
  <si>
    <t>工程勘察设计费</t>
  </si>
  <si>
    <t>环境影响咨询费</t>
  </si>
  <si>
    <t>检验试验费</t>
  </si>
  <si>
    <t>场地准备及临时设施费</t>
  </si>
  <si>
    <t>工程保险费</t>
  </si>
  <si>
    <t>其他费用</t>
  </si>
  <si>
    <t>三</t>
  </si>
  <si>
    <t>预备费用</t>
  </si>
  <si>
    <t>基本预备费</t>
  </si>
  <si>
    <t>五</t>
  </si>
  <si>
    <t>工程总投资</t>
  </si>
</sst>
</file>

<file path=xl/styles.xml><?xml version="1.0" encoding="utf-8"?>
<styleSheet xmlns="http://schemas.openxmlformats.org/spreadsheetml/2006/main">
  <numFmts count="6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.00_ ;\-0.00;;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name val="方正书宋_GBK"/>
      <charset val="134"/>
    </font>
    <font>
      <sz val="12"/>
      <name val="等线"/>
      <charset val="134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0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7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28" borderId="6" applyNumberFormat="0" applyAlignment="0" applyProtection="0">
      <alignment vertical="center"/>
    </xf>
    <xf numFmtId="0" fontId="18" fillId="0" borderId="0" applyAlignment="0">
      <alignment vertical="center"/>
    </xf>
    <xf numFmtId="0" fontId="21" fillId="0" borderId="5" applyNumberFormat="0" applyFill="0" applyAlignment="0" applyProtection="0">
      <alignment vertical="center"/>
    </xf>
    <xf numFmtId="0" fontId="19" fillId="29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31" borderId="8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1" borderId="7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16" applyFont="1" applyFill="1" applyBorder="1" applyAlignment="1">
      <alignment horizontal="center" vertical="center"/>
    </xf>
    <xf numFmtId="0" fontId="3" fillId="0" borderId="0" xfId="16" applyFont="1" applyFill="1" applyBorder="1" applyAlignment="1">
      <alignment horizontal="left" vertical="center"/>
    </xf>
    <xf numFmtId="0" fontId="4" fillId="0" borderId="1" xfId="16" applyFont="1" applyFill="1" applyBorder="1" applyAlignment="1">
      <alignment horizontal="center" vertical="center"/>
    </xf>
    <xf numFmtId="176" fontId="4" fillId="0" borderId="1" xfId="16" applyNumberFormat="1" applyFont="1" applyFill="1" applyBorder="1" applyAlignment="1">
      <alignment horizontal="center" vertical="center"/>
    </xf>
    <xf numFmtId="0" fontId="5" fillId="0" borderId="1" xfId="16" applyFont="1" applyFill="1" applyBorder="1" applyAlignment="1">
      <alignment horizontal="center" vertical="center"/>
    </xf>
    <xf numFmtId="176" fontId="5" fillId="0" borderId="1" xfId="16" applyNumberFormat="1" applyFont="1" applyFill="1" applyBorder="1" applyAlignment="1">
      <alignment horizontal="center" vertical="center"/>
    </xf>
    <xf numFmtId="10" fontId="5" fillId="0" borderId="1" xfId="16" applyNumberFormat="1" applyFont="1" applyFill="1" applyBorder="1" applyAlignment="1">
      <alignment horizontal="center" vertical="center"/>
    </xf>
    <xf numFmtId="0" fontId="4" fillId="0" borderId="1" xfId="16" applyFont="1" applyFill="1" applyBorder="1" applyAlignment="1">
      <alignment horizontal="left" vertical="center"/>
    </xf>
    <xf numFmtId="177" fontId="4" fillId="2" borderId="1" xfId="16" applyNumberFormat="1" applyFont="1" applyFill="1" applyBorder="1" applyAlignment="1">
      <alignment horizontal="center" vertical="center"/>
    </xf>
    <xf numFmtId="10" fontId="4" fillId="0" borderId="1" xfId="16" applyNumberFormat="1" applyFont="1" applyFill="1" applyBorder="1" applyAlignment="1">
      <alignment horizontal="center" vertical="center"/>
    </xf>
    <xf numFmtId="9" fontId="5" fillId="0" borderId="1" xfId="16" applyNumberFormat="1" applyFont="1" applyFill="1" applyBorder="1" applyAlignment="1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常规_工程总投资费用概算（估算）1.1表" xfId="16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r-data/data1/&#20849;&#20139;&#25991;&#20214;/&#40857;&#21457;&#25913;&#31649;&#23383;&#12308;2025&#12309;/&#40857;&#32988;&#31532;&#19968;&#24188;&#20799;&#22253;&#25945;&#23398;&#32508;&#21512;&#27004;&#21021;&#35774;&#19987;&#23478;&#24847;&#35265;&#22238;&#22797;&#20462;&#25913;&#65288;&#24314;&#31569;&#12289;&#27700;&#12289;&#30005;&#12289;&#27010;&#31639;&#65289;2025.10.14/5&#27010;&#31639;/&#40857;&#32988;&#21508;&#26063;&#33258;&#27835;&#21439;&#31532;&#19968;&#24188;&#20799;&#22253;&#25945;&#23398;&#32508;&#21512;&#27004;&#24314;&#35774;&#39033;&#30446;20251014&#2591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1"/>
      <sheetName val="签署页"/>
      <sheetName val="工程总投资费用概算（估算）1.1表 (2)"/>
      <sheetName val="工程项目投资汇总表 (1.2)"/>
      <sheetName val="工程费用"/>
      <sheetName val="工程建设其它费用"/>
      <sheetName val="表-01 总说明"/>
      <sheetName val="表-02建设项目概算汇总表"/>
      <sheetName val="表-03单项工程概算汇总表"/>
      <sheetName val="表-04单位工程概算汇总表"/>
      <sheetName val="表-08分部分项工程和单价措施项目费用表"/>
      <sheetName val="表-09总价措施费用表"/>
      <sheetName val="表-10其他项目计价表"/>
      <sheetName val="表-12税前项目费表"/>
      <sheetName val="表-13规费、税金汇总表"/>
      <sheetName val="主要材料价格表有信息价"/>
      <sheetName val="税前项目综合单价分析表"/>
    </sheetNames>
    <sheetDataSet>
      <sheetData sheetId="0"/>
      <sheetData sheetId="1"/>
      <sheetData sheetId="2"/>
      <sheetData sheetId="3">
        <row r="6">
          <cell r="G6">
            <v>5.365478</v>
          </cell>
        </row>
        <row r="7">
          <cell r="G7">
            <v>1.010829</v>
          </cell>
        </row>
        <row r="8">
          <cell r="G8">
            <v>298.624298</v>
          </cell>
        </row>
        <row r="9">
          <cell r="G9">
            <v>71.093595</v>
          </cell>
        </row>
        <row r="10">
          <cell r="G10">
            <v>10.913889</v>
          </cell>
        </row>
        <row r="13">
          <cell r="G13">
            <v>20.78490035455</v>
          </cell>
        </row>
        <row r="24">
          <cell r="G24">
            <v>3.1</v>
          </cell>
        </row>
        <row r="28">
          <cell r="G28">
            <v>11.272210095576</v>
          </cell>
        </row>
        <row r="31">
          <cell r="G31">
            <v>0.54</v>
          </cell>
        </row>
        <row r="33">
          <cell r="G33">
            <v>0.87372962</v>
          </cell>
        </row>
        <row r="36">
          <cell r="G36">
            <v>7.74016178</v>
          </cell>
        </row>
        <row r="37">
          <cell r="G37">
            <v>2.322048534</v>
          </cell>
        </row>
        <row r="38">
          <cell r="G38">
            <v>0.67282</v>
          </cell>
        </row>
        <row r="41">
          <cell r="G41">
            <v>17.372558375365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tabSelected="1" workbookViewId="0">
      <selection activeCell="E13" sqref="E12:E13"/>
    </sheetView>
  </sheetViews>
  <sheetFormatPr defaultColWidth="9" defaultRowHeight="14.25" outlineLevelCol="3"/>
  <cols>
    <col min="1" max="1" width="10" customWidth="1"/>
    <col min="2" max="2" width="34.75" customWidth="1"/>
    <col min="3" max="3" width="24.625" customWidth="1"/>
    <col min="4" max="4" width="16.5" customWidth="1"/>
  </cols>
  <sheetData>
    <row r="1" ht="30" customHeight="1" spans="1:1">
      <c r="A1" s="1" t="s">
        <v>0</v>
      </c>
    </row>
    <row r="2" spans="1:4">
      <c r="A2" s="2" t="s">
        <v>1</v>
      </c>
      <c r="B2" s="2"/>
      <c r="C2" s="2"/>
      <c r="D2" s="2"/>
    </row>
    <row r="3" ht="26" customHeight="1" spans="1:4">
      <c r="A3" s="2"/>
      <c r="B3" s="2"/>
      <c r="C3" s="2"/>
      <c r="D3" s="2"/>
    </row>
    <row r="4" ht="29" customHeight="1" spans="1:4">
      <c r="A4" s="3" t="s">
        <v>2</v>
      </c>
      <c r="B4" s="3"/>
      <c r="C4" s="3"/>
      <c r="D4" s="3"/>
    </row>
    <row r="5" ht="36" customHeight="1" spans="1:4">
      <c r="A5" s="4" t="s">
        <v>3</v>
      </c>
      <c r="B5" s="4" t="s">
        <v>4</v>
      </c>
      <c r="C5" s="5" t="s">
        <v>5</v>
      </c>
      <c r="D5" s="4" t="s">
        <v>6</v>
      </c>
    </row>
    <row r="6" ht="28" customHeight="1" spans="1:4">
      <c r="A6" s="6" t="s">
        <v>7</v>
      </c>
      <c r="B6" s="6" t="s">
        <v>8</v>
      </c>
      <c r="C6" s="7">
        <f>C7+C8+C9+C10+C11</f>
        <v>387.008089</v>
      </c>
      <c r="D6" s="8">
        <f>C6/C23</f>
        <v>0.856806820180694</v>
      </c>
    </row>
    <row r="7" ht="28" customHeight="1" spans="1:4">
      <c r="A7" s="4" t="s">
        <v>9</v>
      </c>
      <c r="B7" s="9" t="s">
        <v>10</v>
      </c>
      <c r="C7" s="10">
        <f>'[1]工程项目投资汇总表 (1.2)'!G6</f>
        <v>5.365478</v>
      </c>
      <c r="D7" s="11">
        <f>C7/C23</f>
        <v>0.0118787650041327</v>
      </c>
    </row>
    <row r="8" ht="28" customHeight="1" spans="1:4">
      <c r="A8" s="4" t="s">
        <v>11</v>
      </c>
      <c r="B8" s="9" t="s">
        <v>12</v>
      </c>
      <c r="C8" s="10">
        <f>'[1]工程项目投资汇总表 (1.2)'!G7</f>
        <v>1.010829</v>
      </c>
      <c r="D8" s="11">
        <f>C8/C23</f>
        <v>0.00223789942859936</v>
      </c>
    </row>
    <row r="9" ht="28" customHeight="1" spans="1:4">
      <c r="A9" s="4" t="s">
        <v>13</v>
      </c>
      <c r="B9" s="9" t="s">
        <v>14</v>
      </c>
      <c r="C9" s="10">
        <f>'[1]工程项目投资汇总表 (1.2)'!G8</f>
        <v>298.624298</v>
      </c>
      <c r="D9" s="11">
        <f>C9/C23</f>
        <v>0.661131750137843</v>
      </c>
    </row>
    <row r="10" ht="28" customHeight="1" spans="1:4">
      <c r="A10" s="4" t="s">
        <v>15</v>
      </c>
      <c r="B10" s="9" t="s">
        <v>16</v>
      </c>
      <c r="C10" s="10">
        <f>'[1]工程项目投资汇总表 (1.2)'!G9</f>
        <v>71.093595</v>
      </c>
      <c r="D10" s="11">
        <f>C10/C23</f>
        <v>0.15739587568973</v>
      </c>
    </row>
    <row r="11" ht="28" customHeight="1" spans="1:4">
      <c r="A11" s="4" t="s">
        <v>17</v>
      </c>
      <c r="B11" s="9" t="s">
        <v>18</v>
      </c>
      <c r="C11" s="10">
        <f>'[1]工程项目投资汇总表 (1.2)'!G10</f>
        <v>10.913889</v>
      </c>
      <c r="D11" s="11">
        <f>C11/C23</f>
        <v>0.024162529920389</v>
      </c>
    </row>
    <row r="12" ht="28" customHeight="1" spans="1:4">
      <c r="A12" s="6" t="s">
        <v>19</v>
      </c>
      <c r="B12" s="6" t="s">
        <v>20</v>
      </c>
      <c r="C12" s="7">
        <f>SUM(C13:C20)</f>
        <v>47.305870384126</v>
      </c>
      <c r="D12" s="8">
        <f>C12/C23</f>
        <v>0.104731641357768</v>
      </c>
    </row>
    <row r="13" ht="28" customHeight="1" spans="1:4">
      <c r="A13" s="4">
        <v>1</v>
      </c>
      <c r="B13" s="9" t="s">
        <v>21</v>
      </c>
      <c r="C13" s="5">
        <f>'[1]工程项目投资汇总表 (1.2)'!G13</f>
        <v>20.78490035455</v>
      </c>
      <c r="D13" s="11">
        <f>C13/C23</f>
        <v>0.0460162071200392</v>
      </c>
    </row>
    <row r="14" ht="28" customHeight="1" spans="1:4">
      <c r="A14" s="4">
        <v>2</v>
      </c>
      <c r="B14" s="9" t="s">
        <v>22</v>
      </c>
      <c r="C14" s="5">
        <f>'[1]工程项目投资汇总表 (1.2)'!G24</f>
        <v>3.1</v>
      </c>
      <c r="D14" s="11">
        <f>C14/C23</f>
        <v>0.00686316699328771</v>
      </c>
    </row>
    <row r="15" ht="28" customHeight="1" spans="1:4">
      <c r="A15" s="4">
        <v>3</v>
      </c>
      <c r="B15" s="9" t="s">
        <v>23</v>
      </c>
      <c r="C15" s="5">
        <f>'[1]工程项目投资汇总表 (1.2)'!G28</f>
        <v>11.272210095576</v>
      </c>
      <c r="D15" s="11">
        <f>C15/C23</f>
        <v>0.0249558258933425</v>
      </c>
    </row>
    <row r="16" ht="28" customHeight="1" spans="1:4">
      <c r="A16" s="4">
        <v>4</v>
      </c>
      <c r="B16" s="9" t="s">
        <v>24</v>
      </c>
      <c r="C16" s="5">
        <f>'[1]工程项目投资汇总表 (1.2)'!G31</f>
        <v>0.54</v>
      </c>
      <c r="D16" s="11">
        <f>C16/C23</f>
        <v>0.00119551941173399</v>
      </c>
    </row>
    <row r="17" ht="28" customHeight="1" spans="1:4">
      <c r="A17" s="4">
        <v>5</v>
      </c>
      <c r="B17" s="9" t="s">
        <v>25</v>
      </c>
      <c r="C17" s="5">
        <f>'[1]工程项目投资汇总表 (1.2)'!G33</f>
        <v>0.87372962</v>
      </c>
      <c r="D17" s="11">
        <f>C17/C23</f>
        <v>0.00193437170614252</v>
      </c>
    </row>
    <row r="18" ht="28" customHeight="1" spans="1:4">
      <c r="A18" s="4">
        <v>6</v>
      </c>
      <c r="B18" s="9" t="s">
        <v>26</v>
      </c>
      <c r="C18" s="5">
        <f>'[1]工程项目投资汇总表 (1.2)'!G36</f>
        <v>7.74016178</v>
      </c>
      <c r="D18" s="11">
        <f>C18/C23</f>
        <v>0.0171361364036139</v>
      </c>
    </row>
    <row r="19" ht="28" customHeight="1" spans="1:4">
      <c r="A19" s="4">
        <v>7</v>
      </c>
      <c r="B19" s="9" t="s">
        <v>27</v>
      </c>
      <c r="C19" s="5">
        <f>'[1]工程项目投资汇总表 (1.2)'!G37</f>
        <v>2.322048534</v>
      </c>
      <c r="D19" s="11">
        <f>C19/C23</f>
        <v>0.00514084092108416</v>
      </c>
    </row>
    <row r="20" ht="28" customHeight="1" spans="1:4">
      <c r="A20" s="4">
        <v>8</v>
      </c>
      <c r="B20" s="9" t="s">
        <v>28</v>
      </c>
      <c r="C20" s="5">
        <f>'[1]工程项目投资汇总表 (1.2)'!G38</f>
        <v>0.67282</v>
      </c>
      <c r="D20" s="11">
        <f>C20/C23</f>
        <v>0.00148957290852382</v>
      </c>
    </row>
    <row r="21" ht="28" customHeight="1" spans="1:4">
      <c r="A21" s="6" t="s">
        <v>29</v>
      </c>
      <c r="B21" s="6" t="s">
        <v>30</v>
      </c>
      <c r="C21" s="7">
        <f>C22</f>
        <v>17.372558375365</v>
      </c>
      <c r="D21" s="8">
        <f>C21/C23</f>
        <v>0.0384615384615384</v>
      </c>
    </row>
    <row r="22" ht="28" customHeight="1" spans="1:4">
      <c r="A22" s="4">
        <v>1</v>
      </c>
      <c r="B22" s="9" t="s">
        <v>31</v>
      </c>
      <c r="C22" s="5">
        <f>'[1]工程项目投资汇总表 (1.2)'!G41</f>
        <v>17.372558375365</v>
      </c>
      <c r="D22" s="11">
        <f>C22/C23</f>
        <v>0.0384615384615384</v>
      </c>
    </row>
    <row r="23" ht="28" customHeight="1" spans="1:4">
      <c r="A23" s="6" t="s">
        <v>32</v>
      </c>
      <c r="B23" s="6" t="s">
        <v>33</v>
      </c>
      <c r="C23" s="7">
        <f>C21+C12+C6</f>
        <v>451.686517759491</v>
      </c>
      <c r="D23" s="12">
        <f>D6+D12+D21</f>
        <v>1</v>
      </c>
    </row>
  </sheetData>
  <mergeCells count="2">
    <mergeCell ref="A4:D4"/>
    <mergeCell ref="A2:D3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2006-09-14T03:21:00Z</dcterms:created>
  <dcterms:modified xsi:type="dcterms:W3CDTF">2025-10-16T19:15:11Z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