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2022年11月、12月" sheetId="341" r:id="rId1"/>
  </sheets>
  <definedNames>
    <definedName name="_xlnm._FilterDatabase" localSheetId="0" hidden="1">'2022年11月、12月'!$A$4:$I$83</definedName>
    <definedName name="_xlnm.Print_Titles" localSheetId="0">'2022年11月、12月'!$4:$5</definedName>
  </definedNames>
  <calcPr calcId="144525" fullPrecision="0"/>
</workbook>
</file>

<file path=xl/sharedStrings.xml><?xml version="1.0" encoding="utf-8"?>
<sst xmlns="http://schemas.openxmlformats.org/spreadsheetml/2006/main" count="134" uniqueCount="79">
  <si>
    <t>附件</t>
  </si>
  <si>
    <t>2022年自治区下达44个国家和自治区乡村振兴重点帮扶县转移支付资金表
（乡村振兴村级协理员2022年人员经费）</t>
  </si>
  <si>
    <t>单位：元</t>
  </si>
  <si>
    <t>地区</t>
  </si>
  <si>
    <t>2022年11月</t>
  </si>
  <si>
    <t>2022年11—12月合计金额（元）</t>
  </si>
  <si>
    <t>备注</t>
  </si>
  <si>
    <t>应发人数</t>
  </si>
  <si>
    <t>11月每人相关标准</t>
  </si>
  <si>
    <t>金额（元）</t>
  </si>
  <si>
    <t>计划发放人数</t>
  </si>
  <si>
    <t>12月每人相关标准</t>
  </si>
  <si>
    <t>2022年12月份按计划数5006人预拨资金，按实际人数发放，经费有结余的转入2023年专项使用。</t>
  </si>
  <si>
    <t>全区合计</t>
  </si>
  <si>
    <t>2022年11月乡村振兴村级协理员经费由两部分构成：
①乡村振兴村级协理员工资每人每月4350元、交通补贴每人每月300元，合计4650元/月·人（其中，月实发工资3790元，养老保险个人缴纳部分372元，医疗保险个人缴纳部分93元，失业保险个人缴纳部分23元，住房公积金个人缴纳部分372元）。
②社会保险缴费基数单位部分：养老保险16%，失业保险0.5%，工伤保险0.2%，医疗保险（含生育险）7.5%，合计24.2%，即1125.3元；住房公积金单位缴存比例按8%，即372元。
以上两项合计，乡村振兴村级协理员每人每月经费6147.3元。人员经费由自治区与各重点县按照9：1进行分担，故自治区划拨经费为6147.3*90%=5532.57元/人·月。</t>
  </si>
  <si>
    <t>2022年12月乡村振兴村级协理员经费由三部分构成：
①乡村振兴村级协理员工资每人每月4350元、交通补贴每人每月300元，合计4650元（其中，月实发工资3790，养老保险个人缴纳部分372元，医疗保险个人缴纳部分93元，失业保险个人缴纳部分23元，住房公积金个人缴纳部分372元）。
②社会保险缴费基数单位部分：养老保险16%，失业保险0.5%，工伤保险0.2%，医疗保险（含生育险）7.5%，合计24.2%，即1125.3元；住房公积金单位缴存比例按8%，即372元。
③商业意外保险费每人每年200元。
以上三项合计，乡村振兴村级协理员12月经费6347.3元/人。人员经费由自治区与各重点县按照9：1进行分担，故自治区划拨经费为6347.3*90%=5712.57元/人·月。</t>
  </si>
  <si>
    <t>南宁市小计</t>
  </si>
  <si>
    <t>县级小计</t>
  </si>
  <si>
    <t>马山县</t>
  </si>
  <si>
    <t>市管县</t>
  </si>
  <si>
    <t>隆安县</t>
  </si>
  <si>
    <t>柳州市小计</t>
  </si>
  <si>
    <t>融安县</t>
  </si>
  <si>
    <t>融水苗族自治县</t>
  </si>
  <si>
    <t>三江侗族自治县</t>
  </si>
  <si>
    <t>桂林市小计</t>
  </si>
  <si>
    <t>全州县</t>
  </si>
  <si>
    <t>自治区财政直管县</t>
  </si>
  <si>
    <t>龙胜各族自治县</t>
  </si>
  <si>
    <t>资源县</t>
  </si>
  <si>
    <t>梧州市小计</t>
  </si>
  <si>
    <t>藤县</t>
  </si>
  <si>
    <t>北海市小计</t>
  </si>
  <si>
    <t>合浦县</t>
  </si>
  <si>
    <t>防城港市小计</t>
  </si>
  <si>
    <t>城区小计</t>
  </si>
  <si>
    <t>防城区</t>
  </si>
  <si>
    <t>东兴市</t>
  </si>
  <si>
    <t>钦州市小计</t>
  </si>
  <si>
    <t>灵山县</t>
  </si>
  <si>
    <t>贵港市小计</t>
  </si>
  <si>
    <t>桂平市</t>
  </si>
  <si>
    <t>玉林市小计</t>
  </si>
  <si>
    <t>博白县</t>
  </si>
  <si>
    <t>陆川县</t>
  </si>
  <si>
    <t>贺州市小计</t>
  </si>
  <si>
    <t>平桂区</t>
  </si>
  <si>
    <t>昭平县</t>
  </si>
  <si>
    <t>富川瑶族自治县</t>
  </si>
  <si>
    <t>百色市小计</t>
  </si>
  <si>
    <t>田阳区</t>
  </si>
  <si>
    <t>2023年田阳区仍在5年过渡期内（过渡期为2020—2024年），相关转移支付仍按县测算，但下达资金文件时，应按照城区管理并明确具体金额。</t>
  </si>
  <si>
    <t>德保县</t>
  </si>
  <si>
    <t>靖西市</t>
  </si>
  <si>
    <t>那坡县</t>
  </si>
  <si>
    <t>凌云县</t>
  </si>
  <si>
    <t>乐业县</t>
  </si>
  <si>
    <t>田林县</t>
  </si>
  <si>
    <t>隆林各族自治县</t>
  </si>
  <si>
    <t>西林县</t>
  </si>
  <si>
    <t>河池市小计</t>
  </si>
  <si>
    <t>宜州区</t>
  </si>
  <si>
    <t>罗城仫佬族自治县</t>
  </si>
  <si>
    <t>环江毛南族自治县</t>
  </si>
  <si>
    <t>凤山县</t>
  </si>
  <si>
    <t>东兰县</t>
  </si>
  <si>
    <t>巴马瑶族自治县</t>
  </si>
  <si>
    <t>都安瑶族自治县</t>
  </si>
  <si>
    <t>大化瑶族自治县</t>
  </si>
  <si>
    <t>来宾市小计</t>
  </si>
  <si>
    <t>兴宾区</t>
  </si>
  <si>
    <t>金秀瑶族自治县</t>
  </si>
  <si>
    <t>忻城县</t>
  </si>
  <si>
    <t>崇左市小计</t>
  </si>
  <si>
    <t>天等县</t>
  </si>
  <si>
    <t>大新县</t>
  </si>
  <si>
    <t>龙州县</t>
  </si>
  <si>
    <t>宁明县</t>
  </si>
  <si>
    <t>凭祥市</t>
  </si>
</sst>
</file>

<file path=xl/styles.xml><?xml version="1.0" encoding="utf-8"?>
<styleSheet xmlns="http://schemas.openxmlformats.org/spreadsheetml/2006/main">
  <numFmts count="34">
    <numFmt numFmtId="176" formatCode="0_ "/>
    <numFmt numFmtId="177" formatCode="_([$€-2]* #,##0.00_);_([$€-2]* \(#,##0.00\);_([$€-2]* &quot;-&quot;??_)"/>
    <numFmt numFmtId="178" formatCode="0.0%"/>
    <numFmt numFmtId="179" formatCode="_-#0&quot;.&quot;0000_-;\(#0&quot;.&quot;0000\);_-\ \ &quot;-&quot;_-;_-@_-"/>
    <numFmt numFmtId="180" formatCode="_-* #,##0_-;\-* #,##0_-;_-* &quot;-&quot;_-;_-@_-"/>
    <numFmt numFmtId="181" formatCode="_-* #,##0.00&quot;￥&quot;_-;\-* #,##0.00&quot;￥&quot;_-;_-* &quot;-&quot;??&quot;￥&quot;_-;_-@_-"/>
    <numFmt numFmtId="182" formatCode="mmm\ dd\,\ yy"/>
    <numFmt numFmtId="183" formatCode="#,##0.0"/>
    <numFmt numFmtId="184" formatCode="_-#,###,_-;\(#,###,\);_-\ \ &quot;-&quot;_-;_-@_-"/>
    <numFmt numFmtId="41" formatCode="_ * #,##0_ ;_ * \-#,##0_ ;_ * &quot;-&quot;_ ;_ @_ "/>
    <numFmt numFmtId="185" formatCode="_-* #,##0&quot;￥&quot;_-;\-* #,##0&quot;￥&quot;_-;_-* &quot;-&quot;&quot;￥&quot;_-;_-@_-"/>
    <numFmt numFmtId="186" formatCode="#,##0.00&quot;￥&quot;;\-#,##0.00&quot;￥&quot;"/>
    <numFmt numFmtId="44" formatCode="_ &quot;￥&quot;* #,##0.00_ ;_ &quot;￥&quot;* \-#,##0.00_ ;_ &quot;￥&quot;* &quot;-&quot;??_ ;_ @_ "/>
    <numFmt numFmtId="187" formatCode="_(&quot;$&quot;* #,##0_);_(&quot;$&quot;* \(#,##0\);_(&quot;$&quot;* &quot;-&quot;_);_(@_)"/>
    <numFmt numFmtId="188" formatCode="_-#,##0_-;\(#,##0\);_-\ \ &quot;-&quot;_-;_-@_-"/>
    <numFmt numFmtId="43" formatCode="_ * #,##0.00_ ;_ * \-#,##0.00_ ;_ * &quot;-&quot;??_ ;_ @_ "/>
    <numFmt numFmtId="189" formatCode="_-* #,##0_-;\-* #,##0_-;_-* &quot;-&quot;??_-;_-@_-"/>
    <numFmt numFmtId="42" formatCode="_ &quot;￥&quot;* #,##0_ ;_ &quot;￥&quot;* \-#,##0_ ;_ &quot;￥&quot;* &quot;-&quot;_ ;_ @_ "/>
    <numFmt numFmtId="190" formatCode="_-#,##0%_-;\(#,##0%\);_-\ &quot;-&quot;_-"/>
    <numFmt numFmtId="191" formatCode="_-* #,##0.00_-;\-* #,##0.00_-;_-* &quot;-&quot;??_-;_-@_-"/>
    <numFmt numFmtId="192" formatCode="_(&quot;$&quot;* #,##0.0_);_(&quot;$&quot;* \(#,##0.0\);_(&quot;$&quot;* &quot;-&quot;??_);_(@_)"/>
    <numFmt numFmtId="193" formatCode="&quot;\&quot;#,##0;[Red]&quot;\&quot;&quot;\&quot;&quot;\&quot;&quot;\&quot;&quot;\&quot;&quot;\&quot;&quot;\&quot;\-#,##0"/>
    <numFmt numFmtId="194" formatCode="_-#0&quot;.&quot;0,_-;\(#0&quot;.&quot;0,\);_-\ \ &quot;-&quot;_-;_-@_-"/>
    <numFmt numFmtId="195" formatCode="mmm/dd/yyyy;_-\ &quot;N/A&quot;_-;_-\ &quot;-&quot;_-"/>
    <numFmt numFmtId="196" formatCode="_-#,###.00,_-;\(#,###.00,\);_-\ \ &quot;-&quot;_-;_-@_-"/>
    <numFmt numFmtId="197" formatCode="mmm/yyyy;_-\ &quot;N/A&quot;_-;_-\ &quot;-&quot;_-"/>
    <numFmt numFmtId="198" formatCode="_(&quot;$&quot;* #,##0_);_(&quot;$&quot;* \(#,##0\);_(&quot;$&quot;* &quot;-&quot;??_);_(@_)"/>
    <numFmt numFmtId="199" formatCode="_-#,##0.00_-;\(#,##0.00\);_-\ \ &quot;-&quot;_-;_-@_-"/>
    <numFmt numFmtId="200" formatCode="mm/dd/yy_)"/>
    <numFmt numFmtId="201" formatCode="0.000%"/>
    <numFmt numFmtId="202" formatCode="#,##0\ &quot; &quot;;\(#,##0\)\ ;&quot;—&quot;&quot; &quot;&quot; &quot;&quot; &quot;&quot; &quot;"/>
    <numFmt numFmtId="203" formatCode="#,##0.00&quot;￥&quot;;[Red]\-#,##0.00&quot;￥&quot;"/>
    <numFmt numFmtId="204" formatCode="&quot;$&quot;#,##0;\-&quot;$&quot;#,##0"/>
    <numFmt numFmtId="205" formatCode="_(&quot;$&quot;* #,##0.00_);_(&quot;$&quot;* \(#,##0.00\);_(&quot;$&quot;* &quot;-&quot;??_);_(@_)"/>
  </numFmts>
  <fonts count="10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name val="方正小标宋_GBK"/>
      <charset val="134"/>
    </font>
    <font>
      <b/>
      <sz val="22"/>
      <name val="方正小标宋_GBK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4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Times New Roman"/>
      <charset val="0"/>
    </font>
    <font>
      <sz val="10"/>
      <color indexed="8"/>
      <name val="Arial"/>
      <charset val="0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8"/>
      <name val="Arial"/>
      <charset val="0"/>
    </font>
    <font>
      <b/>
      <sz val="11"/>
      <color indexed="52"/>
      <name val="宋体"/>
      <charset val="134"/>
    </font>
    <font>
      <b/>
      <sz val="13"/>
      <name val="Times New Roman"/>
      <charset val="0"/>
    </font>
    <font>
      <sz val="10"/>
      <name val="Arial"/>
      <charset val="0"/>
    </font>
    <font>
      <sz val="11"/>
      <color indexed="9"/>
      <name val="宋体"/>
      <charset val="134"/>
    </font>
    <font>
      <sz val="8"/>
      <name val="Arial"/>
      <charset val="0"/>
    </font>
    <font>
      <sz val="11"/>
      <name val="Times New Roman"/>
      <charset val="0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Tahoma"/>
      <charset val="0"/>
    </font>
    <font>
      <sz val="7"/>
      <name val="Small Fonts"/>
      <charset val="0"/>
    </font>
    <font>
      <sz val="10"/>
      <color indexed="8"/>
      <name val="MS Sans Serif"/>
      <charset val="0"/>
    </font>
    <font>
      <sz val="11"/>
      <color theme="0"/>
      <name val="宋体"/>
      <charset val="134"/>
      <scheme val="minor"/>
    </font>
    <font>
      <b/>
      <sz val="18"/>
      <color indexed="56"/>
      <name val="宋体"/>
      <charset val="134"/>
    </font>
    <font>
      <b/>
      <sz val="18"/>
      <color indexed="49"/>
      <name val="宋体"/>
      <charset val="134"/>
    </font>
    <font>
      <sz val="10"/>
      <name val="MS Sans Serif"/>
      <charset val="0"/>
    </font>
    <font>
      <sz val="11"/>
      <name val="ＭＳ Ｐゴシック"/>
      <charset val="0"/>
    </font>
    <font>
      <sz val="11"/>
      <color indexed="20"/>
      <name val="Tahoma"/>
      <charset val="0"/>
    </font>
    <font>
      <sz val="10"/>
      <name val="Times New Roman"/>
      <charset val="0"/>
    </font>
    <font>
      <b/>
      <sz val="15"/>
      <color indexed="56"/>
      <name val="宋体"/>
      <charset val="134"/>
    </font>
    <font>
      <u val="singleAccounting"/>
      <vertAlign val="subscript"/>
      <sz val="10"/>
      <name val="Times New Roman"/>
      <charset val="0"/>
    </font>
    <font>
      <i/>
      <sz val="12"/>
      <name val="Times New Roman"/>
      <charset val="0"/>
    </font>
    <font>
      <sz val="11"/>
      <color rgb="FFFF0000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rgb="FFFA7D00"/>
      <name val="宋体"/>
      <charset val="134"/>
      <scheme val="minor"/>
    </font>
    <font>
      <b/>
      <sz val="13"/>
      <color indexed="49"/>
      <name val="宋体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name val="Helv"/>
      <charset val="0"/>
    </font>
    <font>
      <i/>
      <sz val="11"/>
      <color rgb="FF7F7F7F"/>
      <name val="宋体"/>
      <charset val="134"/>
      <scheme val="minor"/>
    </font>
    <font>
      <sz val="12"/>
      <name val="MS Sans Serif"/>
      <charset val="0"/>
    </font>
    <font>
      <sz val="10"/>
      <color indexed="17"/>
      <name val="宋体"/>
      <charset val="134"/>
    </font>
    <font>
      <sz val="20"/>
      <name val="Letter Gothic (W1)"/>
      <charset val="0"/>
    </font>
    <font>
      <u/>
      <sz val="12"/>
      <color indexed="12"/>
      <name val="宋体"/>
      <charset val="134"/>
    </font>
    <font>
      <sz val="11"/>
      <color rgb="FFFA7D00"/>
      <name val="宋体"/>
      <charset val="134"/>
      <scheme val="minor"/>
    </font>
    <font>
      <sz val="18"/>
      <name val="Times New Roman"/>
      <charset val="0"/>
    </font>
    <font>
      <b/>
      <sz val="11"/>
      <color indexed="56"/>
      <name val="宋体"/>
      <charset val="134"/>
    </font>
    <font>
      <b/>
      <sz val="15"/>
      <color indexed="49"/>
      <name val="宋体"/>
      <charset val="134"/>
    </font>
    <font>
      <b/>
      <sz val="8"/>
      <color indexed="8"/>
      <name val="Helv"/>
      <charset val="0"/>
    </font>
    <font>
      <sz val="12"/>
      <name val="???"/>
      <charset val="0"/>
    </font>
    <font>
      <sz val="10"/>
      <name val="Tms Rmn"/>
      <charset val="0"/>
    </font>
    <font>
      <b/>
      <sz val="14"/>
      <color indexed="9"/>
      <name val="Times New Roman"/>
      <charset val="0"/>
    </font>
    <font>
      <sz val="12"/>
      <name val="바탕체"/>
      <charset val="0"/>
    </font>
    <font>
      <sz val="11"/>
      <name val="蹈框"/>
      <charset val="134"/>
    </font>
    <font>
      <sz val="10"/>
      <name val="Courier"/>
      <charset val="0"/>
    </font>
    <font>
      <sz val="11"/>
      <color rgb="FF3F3F76"/>
      <name val="宋体"/>
      <charset val="134"/>
      <scheme val="minor"/>
    </font>
    <font>
      <b/>
      <sz val="12"/>
      <name val="Helv"/>
      <charset val="0"/>
    </font>
    <font>
      <sz val="8"/>
      <name val="Times New Roman"/>
      <charset val="0"/>
    </font>
    <font>
      <b/>
      <sz val="18"/>
      <color theme="3"/>
      <name val="宋体"/>
      <charset val="134"/>
      <scheme val="major"/>
    </font>
    <font>
      <sz val="10"/>
      <color indexed="20"/>
      <name val="宋体"/>
      <charset val="134"/>
    </font>
    <font>
      <sz val="11"/>
      <color rgb="FF006100"/>
      <name val="宋体"/>
      <charset val="134"/>
      <scheme val="minor"/>
    </font>
    <font>
      <i/>
      <sz val="9"/>
      <name val="Times New Roman"/>
      <charset val="0"/>
    </font>
    <font>
      <b/>
      <sz val="12"/>
      <name val="Arial"/>
      <charset val="0"/>
    </font>
    <font>
      <sz val="10"/>
      <color indexed="16"/>
      <name val="MS Serif"/>
      <charset val="0"/>
    </font>
    <font>
      <sz val="11"/>
      <color rgb="FF9C6500"/>
      <name val="宋体"/>
      <charset val="134"/>
      <scheme val="minor"/>
    </font>
    <font>
      <b/>
      <sz val="10"/>
      <name val="MS Sans Serif"/>
      <charset val="0"/>
    </font>
    <font>
      <sz val="11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2"/>
      <name val="MS Sans Serif"/>
      <charset val="0"/>
    </font>
    <font>
      <b/>
      <sz val="13"/>
      <color theme="3"/>
      <name val="宋体"/>
      <charset val="134"/>
      <scheme val="minor"/>
    </font>
    <font>
      <b/>
      <sz val="10"/>
      <name val="Helv"/>
      <charset val="0"/>
    </font>
    <font>
      <b/>
      <sz val="11"/>
      <color indexed="42"/>
      <name val="宋体"/>
      <charset val="134"/>
    </font>
    <font>
      <sz val="10"/>
      <name val="MS Serif"/>
      <charset val="0"/>
    </font>
    <font>
      <b/>
      <sz val="18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b/>
      <i/>
      <sz val="12"/>
      <name val="Times New Roman"/>
      <charset val="0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3">
    <xf numFmtId="0" fontId="0" fillId="0" borderId="0">
      <alignment vertical="center"/>
    </xf>
    <xf numFmtId="0" fontId="17" fillId="3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49" fillId="0" borderId="0"/>
    <xf numFmtId="0" fontId="23" fillId="0" borderId="0"/>
    <xf numFmtId="0" fontId="26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0" fontId="47" fillId="0" borderId="0" applyFont="false" applyFill="false" applyBorder="false" applyAlignment="false" applyProtection="false"/>
    <xf numFmtId="0" fontId="23" fillId="0" borderId="0"/>
    <xf numFmtId="0" fontId="17" fillId="3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25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2" fillId="0" borderId="0"/>
    <xf numFmtId="0" fontId="19" fillId="0" borderId="0"/>
    <xf numFmtId="0" fontId="18" fillId="4" borderId="0" applyNumberFormat="false" applyBorder="false" applyAlignment="false" applyProtection="false">
      <alignment vertical="center"/>
    </xf>
    <xf numFmtId="0" fontId="32" fillId="0" borderId="0"/>
    <xf numFmtId="0" fontId="0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205" fontId="64" fillId="0" borderId="0" applyFont="false" applyFill="false" applyBorder="false" applyAlignment="false" applyProtection="false"/>
    <xf numFmtId="0" fontId="32" fillId="0" borderId="0">
      <protection locked="false"/>
    </xf>
    <xf numFmtId="0" fontId="0" fillId="4" borderId="9" applyNumberFormat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9" fillId="0" borderId="0"/>
    <xf numFmtId="0" fontId="33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0" borderId="0">
      <protection locked="false"/>
    </xf>
    <xf numFmtId="0" fontId="19" fillId="0" borderId="0"/>
    <xf numFmtId="0" fontId="49" fillId="0" borderId="0"/>
    <xf numFmtId="0" fontId="75" fillId="0" borderId="0"/>
    <xf numFmtId="9" fontId="0" fillId="0" borderId="0" applyFont="false" applyFill="false" applyBorder="false" applyAlignment="false" applyProtection="false">
      <alignment vertical="center"/>
    </xf>
    <xf numFmtId="0" fontId="23" fillId="0" borderId="0"/>
    <xf numFmtId="0" fontId="33" fillId="29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23" fillId="0" borderId="0"/>
    <xf numFmtId="0" fontId="24" fillId="0" borderId="0"/>
    <xf numFmtId="0" fontId="17" fillId="3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43" fontId="23" fillId="0" borderId="0" applyFont="false" applyFill="false" applyBorder="false" applyAlignment="false" applyProtection="false"/>
    <xf numFmtId="0" fontId="32" fillId="0" borderId="0"/>
    <xf numFmtId="0" fontId="28" fillId="0" borderId="0" applyNumberFormat="false" applyFill="false" applyBorder="false" applyAlignment="false" applyProtection="false">
      <alignment vertical="center"/>
    </xf>
    <xf numFmtId="0" fontId="32" fillId="0" borderId="0"/>
    <xf numFmtId="0" fontId="18" fillId="8" borderId="0" applyNumberFormat="false" applyBorder="false" applyAlignment="false" applyProtection="false">
      <alignment vertical="center"/>
    </xf>
    <xf numFmtId="40" fontId="70" fillId="0" borderId="0" applyBorder="false">
      <alignment horizontal="right"/>
    </xf>
    <xf numFmtId="14" fontId="79" fillId="0" borderId="0">
      <alignment horizontal="center" wrapText="true"/>
      <protection locked="false"/>
    </xf>
    <xf numFmtId="0" fontId="17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0" borderId="0"/>
    <xf numFmtId="0" fontId="15" fillId="0" borderId="0" applyFill="false" applyBorder="false" applyAlignment="false"/>
    <xf numFmtId="0" fontId="18" fillId="4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3" fillId="0" borderId="0"/>
    <xf numFmtId="0" fontId="0" fillId="28" borderId="14" applyNumberFormat="false" applyAlignment="false" applyProtection="false">
      <alignment vertical="center"/>
    </xf>
    <xf numFmtId="204" fontId="72" fillId="0" borderId="0"/>
    <xf numFmtId="0" fontId="73" fillId="35" borderId="0" applyNumberFormat="false"/>
    <xf numFmtId="193" fontId="32" fillId="0" borderId="0"/>
    <xf numFmtId="0" fontId="32" fillId="0" borderId="0">
      <protection locked="false"/>
    </xf>
    <xf numFmtId="0" fontId="18" fillId="0" borderId="0">
      <alignment vertical="center"/>
    </xf>
    <xf numFmtId="0" fontId="32" fillId="0" borderId="0"/>
    <xf numFmtId="0" fontId="18" fillId="42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18" fillId="1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52" fillId="19" borderId="0" applyNumberFormat="false" applyFont="false" applyBorder="false" applyAlignment="false" applyProtection="false">
      <alignment horizontal="right"/>
    </xf>
    <xf numFmtId="0" fontId="19" fillId="0" borderId="0"/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2" fillId="0" borderId="0"/>
    <xf numFmtId="0" fontId="18" fillId="0" borderId="0"/>
    <xf numFmtId="0" fontId="39" fillId="0" borderId="0" applyNumberFormat="false" applyFill="false" applyBorder="false" applyAlignment="false" applyProtection="false">
      <alignment vertical="center"/>
    </xf>
    <xf numFmtId="0" fontId="79" fillId="0" borderId="0">
      <alignment horizontal="center" wrapText="true"/>
      <protection locked="false"/>
    </xf>
    <xf numFmtId="0" fontId="33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17" fillId="18" borderId="0" applyNumberFormat="false" applyBorder="false" applyAlignment="false" applyProtection="false">
      <alignment vertical="center"/>
    </xf>
    <xf numFmtId="38" fontId="47" fillId="0" borderId="0" applyFont="false" applyFill="false" applyBorder="false" applyAlignment="false" applyProtection="false"/>
    <xf numFmtId="0" fontId="18" fillId="0" borderId="8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193" fontId="32" fillId="0" borderId="0"/>
    <xf numFmtId="0" fontId="33" fillId="18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33" fillId="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0" borderId="0"/>
    <xf numFmtId="0" fontId="26" fillId="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187" fontId="64" fillId="0" borderId="0" applyFont="false" applyFill="false" applyBorder="false" applyAlignment="false" applyProtection="false"/>
    <xf numFmtId="0" fontId="18" fillId="22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2" fillId="0" borderId="0"/>
    <xf numFmtId="0" fontId="18" fillId="26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33" fillId="13" borderId="0" applyNumberFormat="false" applyBorder="false" applyAlignment="false" applyProtection="false">
      <alignment vertical="center"/>
    </xf>
    <xf numFmtId="0" fontId="32" fillId="0" borderId="0"/>
    <xf numFmtId="0" fontId="19" fillId="0" borderId="0"/>
    <xf numFmtId="0" fontId="3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60" fillId="0" borderId="18"/>
    <xf numFmtId="0" fontId="30" fillId="28" borderId="9" applyNumberFormat="false" applyAlignment="false" applyProtection="false">
      <alignment vertical="center"/>
    </xf>
    <xf numFmtId="0" fontId="23" fillId="0" borderId="0"/>
    <xf numFmtId="49" fontId="49" fillId="0" borderId="0" applyProtection="false">
      <alignment horizontal="left"/>
    </xf>
    <xf numFmtId="0" fontId="18" fillId="19" borderId="0" applyNumberFormat="false" applyBorder="false" applyAlignment="false" applyProtection="false">
      <alignment vertical="center"/>
    </xf>
    <xf numFmtId="0" fontId="47" fillId="0" borderId="0" applyFont="false" applyFill="false" applyBorder="false" applyAlignment="false" applyProtection="false"/>
    <xf numFmtId="191" fontId="32" fillId="0" borderId="0" applyFont="false" applyFill="false" applyBorder="false" applyAlignment="false" applyProtection="false"/>
    <xf numFmtId="0" fontId="40" fillId="8" borderId="0" applyNumberFormat="false" applyBorder="false" applyAlignment="false" applyProtection="false">
      <alignment vertical="center"/>
    </xf>
    <xf numFmtId="0" fontId="32" fillId="0" borderId="0"/>
    <xf numFmtId="0" fontId="0" fillId="28" borderId="9" applyNumberFormat="false" applyAlignment="false" applyProtection="false">
      <alignment vertical="center"/>
    </xf>
    <xf numFmtId="182" fontId="19" fillId="0" borderId="0" applyFont="false" applyFill="false" applyBorder="false" applyAlignment="false" applyProtection="false"/>
    <xf numFmtId="0" fontId="19" fillId="0" borderId="0"/>
    <xf numFmtId="38" fontId="34" fillId="7" borderId="0" applyNumberFormat="false" applyBorder="false" applyAlignment="false" applyProtection="false"/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30" fillId="7" borderId="9" applyNumberFormat="false" applyAlignment="false" applyProtection="false">
      <alignment vertical="center"/>
    </xf>
    <xf numFmtId="0" fontId="19" fillId="0" borderId="0">
      <alignment vertical="center"/>
    </xf>
    <xf numFmtId="0" fontId="23" fillId="0" borderId="0"/>
    <xf numFmtId="0" fontId="18" fillId="0" borderId="0"/>
    <xf numFmtId="0" fontId="37" fillId="20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32" fillId="0" borderId="0"/>
    <xf numFmtId="0" fontId="23" fillId="0" borderId="0" applyFill="false" applyBorder="false">
      <alignment horizontal="right"/>
    </xf>
    <xf numFmtId="0" fontId="33" fillId="3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4" borderId="9" applyNumberFormat="false" applyAlignment="false" applyProtection="false">
      <alignment vertical="center"/>
    </xf>
    <xf numFmtId="0" fontId="23" fillId="0" borderId="0"/>
    <xf numFmtId="0" fontId="19" fillId="12" borderId="10" applyNumberFormat="false" applyFon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71" fillId="0" borderId="0"/>
    <xf numFmtId="0" fontId="18" fillId="22" borderId="0" applyNumberFormat="false" applyBorder="false" applyAlignment="false" applyProtection="false">
      <alignment vertical="center"/>
    </xf>
    <xf numFmtId="0" fontId="56" fillId="0" borderId="7" applyNumberFormat="false" applyFill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3" fillId="0" borderId="0"/>
    <xf numFmtId="0" fontId="19" fillId="12" borderId="10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186" fontId="19" fillId="5" borderId="0"/>
    <xf numFmtId="0" fontId="32" fillId="0" borderId="0">
      <protection locked="false"/>
    </xf>
    <xf numFmtId="0" fontId="65" fillId="0" borderId="0" applyNumberFormat="false" applyFill="false" applyBorder="false" applyAlignment="false" applyProtection="false">
      <alignment vertical="top"/>
      <protection locked="false"/>
    </xf>
    <xf numFmtId="0" fontId="0" fillId="0" borderId="13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9" fillId="0" borderId="0"/>
    <xf numFmtId="0" fontId="33" fillId="17" borderId="0" applyNumberFormat="false" applyBorder="false" applyAlignment="false" applyProtection="false">
      <alignment vertical="center"/>
    </xf>
    <xf numFmtId="0" fontId="19" fillId="0" borderId="0"/>
    <xf numFmtId="0" fontId="18" fillId="7" borderId="0" applyNumberFormat="false" applyBorder="false" applyAlignment="false" applyProtection="false">
      <alignment vertical="center"/>
    </xf>
    <xf numFmtId="198" fontId="19" fillId="0" borderId="0" applyFont="false" applyFill="false" applyBorder="false" applyAlignment="false" applyProtection="false"/>
    <xf numFmtId="0" fontId="18" fillId="6" borderId="0" applyNumberFormat="false" applyBorder="false" applyAlignment="false" applyProtection="false">
      <alignment vertical="center"/>
    </xf>
    <xf numFmtId="199" fontId="49" fillId="0" borderId="0" applyFill="false" applyBorder="false" applyProtection="false">
      <alignment horizontal="right"/>
    </xf>
    <xf numFmtId="0" fontId="23" fillId="0" borderId="0"/>
    <xf numFmtId="0" fontId="26" fillId="9" borderId="0" applyNumberFormat="false" applyBorder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24" fillId="0" borderId="0"/>
    <xf numFmtId="0" fontId="18" fillId="2" borderId="0" applyNumberFormat="false" applyBorder="false" applyAlignment="false" applyProtection="false">
      <alignment vertical="center"/>
    </xf>
    <xf numFmtId="0" fontId="19" fillId="0" borderId="0"/>
    <xf numFmtId="0" fontId="23" fillId="0" borderId="0"/>
    <xf numFmtId="0" fontId="30" fillId="28" borderId="9" applyNumberFormat="false" applyAlignment="false" applyProtection="false">
      <alignment vertical="center"/>
    </xf>
    <xf numFmtId="0" fontId="19" fillId="0" borderId="0">
      <alignment vertical="center"/>
    </xf>
    <xf numFmtId="0" fontId="30" fillId="28" borderId="9" applyNumberFormat="false" applyAlignment="false" applyProtection="false">
      <alignment vertical="center"/>
    </xf>
    <xf numFmtId="0" fontId="32" fillId="0" borderId="0"/>
    <xf numFmtId="0" fontId="34" fillId="27" borderId="1"/>
    <xf numFmtId="201" fontId="19" fillId="0" borderId="0" applyFont="false" applyFill="false" applyBorder="false" applyAlignment="false" applyProtection="false"/>
    <xf numFmtId="203" fontId="19" fillId="0" borderId="0" applyNumberFormat="false" applyFill="false" applyBorder="false" applyAlignment="false" applyProtection="false">
      <alignment horizontal="left"/>
    </xf>
    <xf numFmtId="0" fontId="19" fillId="0" borderId="0"/>
    <xf numFmtId="0" fontId="18" fillId="4" borderId="0" applyNumberFormat="false" applyBorder="false" applyAlignment="false" applyProtection="false">
      <alignment vertical="center"/>
    </xf>
    <xf numFmtId="39" fontId="19" fillId="0" borderId="0"/>
    <xf numFmtId="43" fontId="19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68" fillId="0" borderId="21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197" fontId="51" fillId="0" borderId="0" applyFill="false" applyBorder="false" applyProtection="false">
      <alignment horizontal="center"/>
    </xf>
    <xf numFmtId="0" fontId="33" fillId="6" borderId="0" applyNumberFormat="false" applyBorder="false" applyAlignment="false" applyProtection="false">
      <alignment vertical="center"/>
    </xf>
    <xf numFmtId="0" fontId="54" fillId="0" borderId="7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5" fillId="8" borderId="0" applyNumberFormat="false" applyBorder="false" applyAlignment="false" applyProtection="false">
      <alignment vertical="center"/>
    </xf>
    <xf numFmtId="184" fontId="49" fillId="0" borderId="0" applyFill="false" applyBorder="false" applyProtection="false">
      <alignment horizontal="right"/>
    </xf>
    <xf numFmtId="0" fontId="36" fillId="0" borderId="11" applyNumberFormat="false" applyFill="false" applyAlignment="false" applyProtection="false">
      <alignment vertical="center"/>
    </xf>
    <xf numFmtId="0" fontId="81" fillId="9" borderId="0" applyNumberFormat="false" applyBorder="false" applyAlignment="false" applyProtection="false">
      <alignment vertical="center"/>
    </xf>
    <xf numFmtId="0" fontId="19" fillId="0" borderId="0"/>
    <xf numFmtId="0" fontId="84" fillId="0" borderId="23" applyNumberFormat="false" applyAlignment="false" applyProtection="false">
      <alignment horizontal="left" vertical="center"/>
    </xf>
    <xf numFmtId="0" fontId="68" fillId="0" borderId="21" applyNumberFormat="false" applyFill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32" fillId="0" borderId="0">
      <protection locked="false"/>
    </xf>
    <xf numFmtId="43" fontId="19" fillId="0" borderId="0" applyFont="false" applyFill="false" applyBorder="false" applyAlignment="false" applyProtection="false"/>
    <xf numFmtId="195" fontId="51" fillId="0" borderId="0" applyFill="false" applyBorder="false" applyProtection="false">
      <alignment horizontal="center"/>
    </xf>
    <xf numFmtId="0" fontId="19" fillId="0" borderId="0"/>
    <xf numFmtId="0" fontId="60" fillId="0" borderId="0"/>
    <xf numFmtId="0" fontId="26" fillId="9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41" fontId="49" fillId="0" borderId="0" applyFont="false" applyFill="false" applyBorder="false" applyAlignment="false" applyProtection="false"/>
    <xf numFmtId="0" fontId="85" fillId="0" borderId="0" applyNumberFormat="false" applyAlignment="false">
      <alignment horizontal="left"/>
    </xf>
    <xf numFmtId="0" fontId="19" fillId="0" borderId="0"/>
    <xf numFmtId="0" fontId="32" fillId="0" borderId="0">
      <protection locked="false"/>
    </xf>
    <xf numFmtId="0" fontId="33" fillId="3" borderId="0" applyNumberFormat="false" applyBorder="false" applyAlignment="false" applyProtection="false">
      <alignment vertical="center"/>
    </xf>
    <xf numFmtId="0" fontId="32" fillId="0" borderId="0"/>
    <xf numFmtId="0" fontId="0" fillId="47" borderId="24" applyNumberFormat="false" applyFon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33" fillId="31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2" fillId="0" borderId="0"/>
    <xf numFmtId="0" fontId="32" fillId="0" borderId="0">
      <protection locked="false"/>
    </xf>
    <xf numFmtId="0" fontId="53" fillId="0" borderId="0" applyNumberForma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32" fillId="0" borderId="0"/>
    <xf numFmtId="0" fontId="26" fillId="9" borderId="0" applyNumberFormat="false" applyBorder="false" applyAlignment="false" applyProtection="false">
      <alignment vertical="center"/>
    </xf>
    <xf numFmtId="0" fontId="19" fillId="0" borderId="0"/>
    <xf numFmtId="0" fontId="19" fillId="0" borderId="0">
      <alignment vertical="center"/>
    </xf>
    <xf numFmtId="0" fontId="86" fillId="48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top"/>
      <protection locked="false"/>
    </xf>
    <xf numFmtId="0" fontId="32" fillId="0" borderId="0"/>
    <xf numFmtId="0" fontId="19" fillId="0" borderId="0"/>
    <xf numFmtId="0" fontId="25" fillId="8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33" fillId="6" borderId="0" applyNumberFormat="false" applyBorder="false" applyAlignment="false" applyProtection="false">
      <alignment vertical="center"/>
    </xf>
    <xf numFmtId="0" fontId="88" fillId="4" borderId="9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81" fontId="19" fillId="0" borderId="0" applyFont="false" applyFill="false" applyBorder="false" applyAlignment="false" applyProtection="false"/>
    <xf numFmtId="0" fontId="18" fillId="4" borderId="0" applyNumberFormat="false" applyBorder="false" applyAlignment="false" applyProtection="false">
      <alignment vertical="center"/>
    </xf>
    <xf numFmtId="0" fontId="32" fillId="0" borderId="0"/>
    <xf numFmtId="0" fontId="33" fillId="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191" fontId="49" fillId="0" borderId="0" applyFont="false" applyFill="false" applyBorder="false" applyAlignment="false" applyProtection="false"/>
    <xf numFmtId="190" fontId="83" fillId="0" borderId="0" applyFill="false" applyBorder="false" applyProtection="false">
      <alignment horizontal="right"/>
    </xf>
    <xf numFmtId="0" fontId="95" fillId="0" borderId="0" applyNumberFormat="false" applyFill="false" applyBorder="false" applyAlignment="false" applyProtection="false">
      <alignment vertical="center"/>
    </xf>
    <xf numFmtId="193" fontId="32" fillId="0" borderId="0"/>
    <xf numFmtId="0" fontId="33" fillId="18" borderId="0" applyNumberFormat="false" applyBorder="false" applyAlignment="false" applyProtection="false">
      <alignment vertical="center"/>
    </xf>
    <xf numFmtId="0" fontId="49" fillId="0" borderId="0"/>
    <xf numFmtId="0" fontId="18" fillId="22" borderId="0" applyNumberFormat="false" applyBorder="false" applyAlignment="false" applyProtection="false">
      <alignment vertical="center"/>
    </xf>
    <xf numFmtId="0" fontId="32" fillId="0" borderId="0">
      <protection locked="false"/>
    </xf>
    <xf numFmtId="0" fontId="32" fillId="0" borderId="0"/>
    <xf numFmtId="0" fontId="19" fillId="0" borderId="0">
      <alignment vertical="center"/>
    </xf>
    <xf numFmtId="193" fontId="32" fillId="0" borderId="0"/>
    <xf numFmtId="0" fontId="92" fillId="0" borderId="0"/>
    <xf numFmtId="0" fontId="19" fillId="0" borderId="0">
      <alignment vertical="center"/>
    </xf>
    <xf numFmtId="0" fontId="19" fillId="0" borderId="0"/>
    <xf numFmtId="9" fontId="49" fillId="0" borderId="0" applyFont="false" applyFill="false" applyBorder="false" applyAlignment="false" applyProtection="false"/>
    <xf numFmtId="0" fontId="81" fillId="9" borderId="0" applyNumberFormat="false" applyBorder="false" applyAlignment="false" applyProtection="false">
      <alignment vertical="center"/>
    </xf>
    <xf numFmtId="0" fontId="23" fillId="0" borderId="0"/>
    <xf numFmtId="0" fontId="17" fillId="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7" borderId="12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3" fillId="0" borderId="0"/>
    <xf numFmtId="43" fontId="0" fillId="0" borderId="0" applyFont="false" applyFill="false" applyBorder="false" applyAlignment="false" applyProtection="false">
      <alignment vertical="center"/>
    </xf>
    <xf numFmtId="0" fontId="23" fillId="0" borderId="0"/>
    <xf numFmtId="0" fontId="33" fillId="6" borderId="0" applyNumberFormat="false" applyBorder="false" applyAlignment="false" applyProtection="false">
      <alignment vertical="center"/>
    </xf>
    <xf numFmtId="0" fontId="90" fillId="0" borderId="1">
      <alignment horizontal="center"/>
    </xf>
    <xf numFmtId="0" fontId="33" fillId="3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191" fontId="32" fillId="0" borderId="1" applyNumberFormat="false"/>
    <xf numFmtId="0" fontId="22" fillId="0" borderId="13" applyNumberFormat="false" applyFill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12" borderId="10" applyNumberFormat="false" applyFont="false" applyAlignment="false" applyProtection="false">
      <alignment vertical="center"/>
    </xf>
    <xf numFmtId="0" fontId="18" fillId="12" borderId="10" applyNumberFormat="false" applyFont="false" applyAlignment="false" applyProtection="false">
      <alignment vertical="center"/>
    </xf>
    <xf numFmtId="0" fontId="87" fillId="0" borderId="0" applyNumberFormat="false" applyFill="false" applyBorder="false" applyAlignment="false" applyProtection="false"/>
    <xf numFmtId="0" fontId="58" fillId="7" borderId="12" applyNumberFormat="false" applyAlignment="false" applyProtection="false">
      <alignment vertical="center"/>
    </xf>
    <xf numFmtId="0" fontId="32" fillId="0" borderId="0"/>
    <xf numFmtId="0" fontId="23" fillId="0" borderId="0"/>
    <xf numFmtId="0" fontId="19" fillId="12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43" fontId="49" fillId="0" borderId="0" applyFont="false" applyFill="false" applyBorder="false" applyAlignment="false" applyProtection="false"/>
    <xf numFmtId="192" fontId="19" fillId="0" borderId="0" applyFont="false" applyFill="false" applyBorder="false" applyAlignment="false" applyProtection="false"/>
    <xf numFmtId="0" fontId="22" fillId="28" borderId="14" applyNumberFormat="false" applyAlignment="false" applyProtection="false">
      <alignment vertical="center"/>
    </xf>
    <xf numFmtId="0" fontId="32" fillId="0" borderId="0">
      <protection locked="false"/>
    </xf>
    <xf numFmtId="0" fontId="17" fillId="3" borderId="0" applyNumberFormat="false" applyBorder="false" applyAlignment="false" applyProtection="false">
      <alignment vertical="center"/>
    </xf>
    <xf numFmtId="0" fontId="84" fillId="0" borderId="26">
      <alignment horizontal="left" vertical="center"/>
    </xf>
    <xf numFmtId="0" fontId="18" fillId="22" borderId="0" applyNumberFormat="false" applyBorder="false" applyAlignment="false" applyProtection="false">
      <alignment vertical="center"/>
    </xf>
    <xf numFmtId="0" fontId="20" fillId="0" borderId="20" applyNumberFormat="false" applyFill="false" applyAlignment="false" applyProtection="false">
      <alignment vertical="center"/>
    </xf>
    <xf numFmtId="180" fontId="32" fillId="0" borderId="0" applyFont="false" applyFill="false" applyBorder="false" applyAlignment="false" applyProtection="false"/>
    <xf numFmtId="0" fontId="19" fillId="0" borderId="0"/>
    <xf numFmtId="0" fontId="18" fillId="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43" fillId="40" borderId="0" applyNumberFormat="false" applyBorder="false" applyAlignment="false" applyProtection="false">
      <alignment vertical="center"/>
    </xf>
    <xf numFmtId="0" fontId="32" fillId="0" borderId="0"/>
    <xf numFmtId="0" fontId="77" fillId="43" borderId="16" applyNumberFormat="false" applyAlignment="false" applyProtection="false">
      <alignment vertical="center"/>
    </xf>
    <xf numFmtId="0" fontId="0" fillId="55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19" fillId="0" borderId="0"/>
    <xf numFmtId="0" fontId="43" fillId="4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/>
    <xf numFmtId="0" fontId="43" fillId="41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18" fillId="0" borderId="0"/>
    <xf numFmtId="0" fontId="32" fillId="0" borderId="0"/>
    <xf numFmtId="0" fontId="32" fillId="0" borderId="0">
      <protection locked="false"/>
    </xf>
    <xf numFmtId="44" fontId="0" fillId="0" borderId="0" applyFont="false" applyFill="false" applyBorder="false" applyAlignment="false" applyProtection="false">
      <alignment vertical="center"/>
    </xf>
    <xf numFmtId="0" fontId="19" fillId="0" borderId="0"/>
    <xf numFmtId="0" fontId="19" fillId="0" borderId="0"/>
    <xf numFmtId="0" fontId="43" fillId="56" borderId="0" applyNumberFormat="false" applyBorder="false" applyAlignment="false" applyProtection="false">
      <alignment vertical="center"/>
    </xf>
    <xf numFmtId="0" fontId="32" fillId="0" borderId="0"/>
    <xf numFmtId="43" fontId="19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59" fillId="36" borderId="17" applyNumberFormat="false" applyAlignment="false" applyProtection="false">
      <alignment vertical="center"/>
    </xf>
    <xf numFmtId="0" fontId="94" fillId="0" borderId="0" applyNumberFormat="false" applyAlignment="false">
      <alignment horizontal="left"/>
    </xf>
    <xf numFmtId="0" fontId="19" fillId="0" borderId="0"/>
    <xf numFmtId="0" fontId="18" fillId="7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/>
    <xf numFmtId="0" fontId="82" fillId="44" borderId="0" applyNumberFormat="false" applyBorder="false" applyAlignment="false" applyProtection="false">
      <alignment vertical="center"/>
    </xf>
    <xf numFmtId="0" fontId="23" fillId="0" borderId="0"/>
    <xf numFmtId="0" fontId="43" fillId="58" borderId="0" applyNumberFormat="false" applyBorder="false" applyAlignment="false" applyProtection="false">
      <alignment vertical="center"/>
    </xf>
    <xf numFmtId="0" fontId="0" fillId="0" borderId="11" applyNumberFormat="false" applyFill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91" fillId="0" borderId="25" applyNumberFormat="false" applyFill="false" applyAlignment="false" applyProtection="false">
      <alignment vertical="center"/>
    </xf>
    <xf numFmtId="0" fontId="0" fillId="46" borderId="0" applyNumberFormat="false" applyBorder="false" applyAlignment="false" applyProtection="false">
      <alignment vertical="center"/>
    </xf>
    <xf numFmtId="0" fontId="48" fillId="9" borderId="0" applyNumberFormat="false" applyBorder="false" applyAlignment="false" applyProtection="false">
      <alignment vertical="center"/>
    </xf>
    <xf numFmtId="0" fontId="78" fillId="0" borderId="0">
      <alignment horizontal="left"/>
    </xf>
    <xf numFmtId="0" fontId="0" fillId="59" borderId="0" applyNumberFormat="false" applyBorder="false" applyAlignment="false" applyProtection="false">
      <alignment vertical="center"/>
    </xf>
    <xf numFmtId="183" fontId="49" fillId="0" borderId="0"/>
    <xf numFmtId="0" fontId="63" fillId="8" borderId="0" applyNumberFormat="false" applyBorder="false" applyAlignment="false" applyProtection="false">
      <alignment vertical="center"/>
    </xf>
    <xf numFmtId="0" fontId="93" fillId="36" borderId="17" applyNumberFormat="false" applyAlignment="false" applyProtection="false">
      <alignment vertical="center"/>
    </xf>
    <xf numFmtId="0" fontId="66" fillId="0" borderId="19" applyNumberFormat="false" applyFill="false" applyAlignment="false" applyProtection="false">
      <alignment vertical="center"/>
    </xf>
    <xf numFmtId="0" fontId="32" fillId="0" borderId="0"/>
    <xf numFmtId="0" fontId="96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32" fillId="0" borderId="0"/>
    <xf numFmtId="0" fontId="19" fillId="0" borderId="0"/>
    <xf numFmtId="0" fontId="0" fillId="3" borderId="0" applyNumberFormat="false" applyBorder="false" applyAlignment="false" applyProtection="false">
      <alignment vertical="center"/>
    </xf>
    <xf numFmtId="0" fontId="19" fillId="0" borderId="0"/>
    <xf numFmtId="0" fontId="18" fillId="4" borderId="0" applyNumberFormat="false" applyBorder="false" applyAlignment="false" applyProtection="false">
      <alignment vertical="center"/>
    </xf>
    <xf numFmtId="0" fontId="43" fillId="60" borderId="0" applyNumberFormat="false" applyBorder="false" applyAlignment="false" applyProtection="false">
      <alignment vertical="center"/>
    </xf>
    <xf numFmtId="0" fontId="59" fillId="36" borderId="17" applyNumberFormat="false" applyAlignment="false" applyProtection="false">
      <alignment vertical="center"/>
    </xf>
    <xf numFmtId="0" fontId="43" fillId="3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/>
    <xf numFmtId="0" fontId="99" fillId="0" borderId="2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3" fillId="36" borderId="29" applyNumberFormat="false" applyAlignment="false" applyProtection="false">
      <alignment vertical="center"/>
    </xf>
    <xf numFmtId="41" fontId="32" fillId="0" borderId="0" applyFont="false" applyFill="false" applyBorder="false" applyAlignment="false" applyProtection="false"/>
    <xf numFmtId="0" fontId="32" fillId="0" borderId="0"/>
    <xf numFmtId="193" fontId="32" fillId="0" borderId="0"/>
    <xf numFmtId="203" fontId="19" fillId="0" borderId="0" applyNumberFormat="false" applyFill="false" applyBorder="false" applyAlignment="false" applyProtection="false">
      <alignment horizontal="left"/>
    </xf>
    <xf numFmtId="0" fontId="100" fillId="0" borderId="0" applyNumberFormat="false" applyFill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32" fillId="0" borderId="0"/>
    <xf numFmtId="0" fontId="68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38" fillId="4" borderId="9" applyNumberFormat="false" applyAlignment="false" applyProtection="false">
      <alignment vertical="center"/>
    </xf>
    <xf numFmtId="186" fontId="19" fillId="15" borderId="0"/>
    <xf numFmtId="0" fontId="18" fillId="30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202" fontId="35" fillId="0" borderId="0">
      <alignment horizontal="right"/>
    </xf>
    <xf numFmtId="0" fontId="18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188" fontId="49" fillId="0" borderId="0" applyFill="false" applyBorder="false" applyProtection="false">
      <alignment horizontal="right"/>
    </xf>
    <xf numFmtId="0" fontId="61" fillId="0" borderId="0" applyNumberFormat="false" applyFill="false" applyBorder="false" applyAlignment="false" applyProtection="false">
      <alignment vertical="center"/>
    </xf>
    <xf numFmtId="0" fontId="43" fillId="62" borderId="0" applyNumberFormat="false" applyBorder="false" applyAlignment="false" applyProtection="false">
      <alignment vertical="center"/>
    </xf>
    <xf numFmtId="0" fontId="58" fillId="28" borderId="12" applyNumberFormat="false" applyAlignment="false" applyProtection="false">
      <alignment vertical="center"/>
    </xf>
    <xf numFmtId="0" fontId="89" fillId="51" borderId="0" applyNumberFormat="false" applyBorder="false" applyAlignment="false" applyProtection="false">
      <alignment vertical="center"/>
    </xf>
    <xf numFmtId="0" fontId="98" fillId="61" borderId="27" applyNumberFormat="false" applyAlignment="false" applyProtection="false">
      <alignment vertical="center"/>
    </xf>
    <xf numFmtId="193" fontId="32" fillId="0" borderId="0"/>
    <xf numFmtId="9" fontId="19" fillId="0" borderId="0" applyFont="false" applyFill="false" applyBorder="false" applyAlignment="false" applyProtection="false"/>
    <xf numFmtId="0" fontId="32" fillId="0" borderId="0">
      <protection locked="false"/>
    </xf>
    <xf numFmtId="0" fontId="0" fillId="57" borderId="0" applyNumberFormat="false" applyBorder="false" applyAlignment="false" applyProtection="false">
      <alignment vertical="center"/>
    </xf>
    <xf numFmtId="38" fontId="97" fillId="0" borderId="0"/>
    <xf numFmtId="0" fontId="101" fillId="32" borderId="30" applyNumberFormat="false" applyAlignment="false" applyProtection="false">
      <alignment vertical="center"/>
    </xf>
    <xf numFmtId="10" fontId="32" fillId="0" borderId="0" applyFont="false" applyFill="false" applyBorder="false" applyAlignment="false" applyProtection="false"/>
    <xf numFmtId="0" fontId="32" fillId="0" borderId="0"/>
    <xf numFmtId="0" fontId="23" fillId="0" borderId="0"/>
    <xf numFmtId="0" fontId="22" fillId="0" borderId="13" applyNumberFormat="false" applyFill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7" borderId="12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177" fontId="49" fillId="0" borderId="0" applyFont="false" applyFill="false" applyBorder="false" applyAlignment="false" applyProtection="false"/>
    <xf numFmtId="0" fontId="35" fillId="0" borderId="0"/>
    <xf numFmtId="0" fontId="23" fillId="0" borderId="0"/>
    <xf numFmtId="179" fontId="49" fillId="0" borderId="0" applyFill="false" applyBorder="false" applyProtection="false">
      <alignment horizontal="right"/>
    </xf>
    <xf numFmtId="0" fontId="18" fillId="26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36" borderId="29" applyNumberFormat="false" applyAlignment="false" applyProtection="false">
      <alignment vertical="center"/>
    </xf>
    <xf numFmtId="38" fontId="67" fillId="0" borderId="0"/>
    <xf numFmtId="0" fontId="0" fillId="8" borderId="0" applyNumberFormat="false" applyBorder="false" applyAlignment="false" applyProtection="false">
      <alignment vertical="center"/>
    </xf>
    <xf numFmtId="0" fontId="15" fillId="12" borderId="10" applyNumberFormat="false" applyFont="false" applyAlignment="false" applyProtection="false">
      <alignment vertical="center"/>
    </xf>
    <xf numFmtId="0" fontId="32" fillId="0" borderId="0"/>
    <xf numFmtId="0" fontId="47" fillId="0" borderId="0" applyFont="false" applyFill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40" fillId="8" borderId="0" applyNumberFormat="false" applyBorder="false" applyAlignment="false" applyProtection="false">
      <alignment vertical="center"/>
    </xf>
    <xf numFmtId="0" fontId="0" fillId="0" borderId="0"/>
    <xf numFmtId="0" fontId="18" fillId="23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4" borderId="9" applyNumberFormat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39" fontId="19" fillId="0" borderId="0"/>
    <xf numFmtId="38" fontId="52" fillId="0" borderId="0"/>
    <xf numFmtId="0" fontId="25" fillId="8" borderId="0" applyNumberFormat="false" applyBorder="false" applyAlignment="false" applyProtection="false">
      <alignment vertical="center"/>
    </xf>
    <xf numFmtId="0" fontId="23" fillId="0" borderId="0"/>
    <xf numFmtId="0" fontId="47" fillId="0" borderId="0" applyFont="false" applyFill="false" applyBorder="false" applyAlignment="false" applyProtection="false"/>
    <xf numFmtId="196" fontId="49" fillId="0" borderId="0" applyFill="false" applyBorder="false" applyProtection="false">
      <alignment horizontal="right"/>
    </xf>
    <xf numFmtId="0" fontId="43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9" fillId="36" borderId="17" applyNumberFormat="false" applyAlignment="false" applyProtection="false">
      <alignment vertical="center"/>
    </xf>
    <xf numFmtId="0" fontId="23" fillId="0" borderId="0"/>
    <xf numFmtId="0" fontId="32" fillId="0" borderId="0">
      <protection locked="false"/>
    </xf>
    <xf numFmtId="0" fontId="0" fillId="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193" fontId="32" fillId="0" borderId="0"/>
    <xf numFmtId="0" fontId="18" fillId="8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19" fillId="0" borderId="0"/>
    <xf numFmtId="0" fontId="25" fillId="8" borderId="0" applyNumberFormat="false" applyBorder="false" applyAlignment="false" applyProtection="false">
      <alignment vertical="center"/>
    </xf>
    <xf numFmtId="0" fontId="42" fillId="0" borderId="0"/>
    <xf numFmtId="0" fontId="18" fillId="14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0"/>
    <xf numFmtId="0" fontId="18" fillId="23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33" fillId="3" borderId="0" applyNumberFormat="false" applyBorder="false" applyAlignment="false" applyProtection="false">
      <alignment vertical="center"/>
    </xf>
    <xf numFmtId="0" fontId="32" fillId="0" borderId="0">
      <protection locked="false"/>
    </xf>
    <xf numFmtId="43" fontId="19" fillId="0" borderId="0" applyFont="false" applyFill="false" applyBorder="false" applyAlignment="false" applyProtection="false"/>
    <xf numFmtId="0" fontId="25" fillId="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19" fillId="0" borderId="0"/>
    <xf numFmtId="0" fontId="19" fillId="12" borderId="10" applyNumberFormat="false" applyFon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43" fillId="37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63" fillId="8" borderId="0" applyNumberFormat="false" applyBorder="false" applyAlignment="false" applyProtection="false">
      <alignment vertical="center"/>
    </xf>
    <xf numFmtId="186" fontId="19" fillId="15" borderId="0"/>
    <xf numFmtId="0" fontId="18" fillId="1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200" fontId="19" fillId="0" borderId="0" applyFont="false" applyFill="false" applyBorder="false" applyAlignment="false" applyProtection="false"/>
    <xf numFmtId="0" fontId="22" fillId="28" borderId="14" applyNumberFormat="false" applyAlignment="false" applyProtection="false">
      <alignment vertical="center"/>
    </xf>
    <xf numFmtId="0" fontId="69" fillId="0" borderId="8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68" fillId="0" borderId="21" applyNumberFormat="false" applyFill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27" fillId="0" borderId="22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5" fillId="0" borderId="0"/>
    <xf numFmtId="0" fontId="18" fillId="6" borderId="0" applyNumberFormat="false" applyBorder="false" applyAlignment="false" applyProtection="false">
      <alignment vertical="center"/>
    </xf>
    <xf numFmtId="0" fontId="54" fillId="0" borderId="7" applyNumberFormat="false" applyFill="false" applyAlignment="false" applyProtection="false">
      <alignment vertical="center"/>
    </xf>
    <xf numFmtId="0" fontId="34" fillId="7" borderId="1"/>
    <xf numFmtId="0" fontId="32" fillId="0" borderId="0"/>
    <xf numFmtId="0" fontId="25" fillId="8" borderId="0" applyNumberFormat="false" applyBorder="false" applyAlignment="false" applyProtection="false">
      <alignment vertical="center"/>
    </xf>
    <xf numFmtId="0" fontId="48" fillId="9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7" fillId="20" borderId="0" applyNumberFormat="false" applyBorder="false" applyAlignment="false" applyProtection="false">
      <alignment vertical="center"/>
    </xf>
    <xf numFmtId="178" fontId="19" fillId="0" borderId="0" applyFont="false" applyFill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9" fillId="0" borderId="0"/>
    <xf numFmtId="0" fontId="15" fillId="12" borderId="10" applyNumberFormat="false" applyFont="false" applyAlignment="false" applyProtection="false">
      <alignment vertical="center"/>
    </xf>
    <xf numFmtId="0" fontId="32" fillId="0" borderId="0">
      <protection locked="false"/>
    </xf>
    <xf numFmtId="10" fontId="34" fillId="28" borderId="1" applyNumberFormat="false" applyBorder="false" applyAlignment="false" applyProtection="false"/>
    <xf numFmtId="0" fontId="0" fillId="1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38" fontId="31" fillId="0" borderId="0"/>
    <xf numFmtId="0" fontId="23" fillId="0" borderId="0"/>
    <xf numFmtId="0" fontId="30" fillId="7" borderId="9" applyNumberFormat="false" applyAlignment="false" applyProtection="false">
      <alignment vertical="center"/>
    </xf>
    <xf numFmtId="0" fontId="19" fillId="0" borderId="0"/>
    <xf numFmtId="43" fontId="19" fillId="0" borderId="0" applyFont="false" applyFill="false" applyBorder="false" applyAlignment="false" applyProtection="false"/>
    <xf numFmtId="0" fontId="32" fillId="0" borderId="0">
      <protection locked="false"/>
    </xf>
    <xf numFmtId="0" fontId="25" fillId="8" borderId="0" applyNumberFormat="false" applyBorder="false" applyAlignment="false" applyProtection="false">
      <alignment vertical="center"/>
    </xf>
    <xf numFmtId="0" fontId="23" fillId="0" borderId="0"/>
    <xf numFmtId="0" fontId="33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/>
    <xf numFmtId="0" fontId="30" fillId="7" borderId="9" applyNumberFormat="false" applyAlignment="false" applyProtection="false">
      <alignment vertical="center"/>
    </xf>
    <xf numFmtId="0" fontId="23" fillId="0" borderId="0"/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43" fillId="50" borderId="0" applyNumberFormat="false" applyBorder="false" applyAlignment="false" applyProtection="false">
      <alignment vertical="center"/>
    </xf>
    <xf numFmtId="0" fontId="18" fillId="0" borderId="0"/>
    <xf numFmtId="0" fontId="18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55" fillId="32" borderId="16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37" fontId="41" fillId="0" borderId="0"/>
    <xf numFmtId="0" fontId="27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25" fillId="8" borderId="0" applyNumberFormat="false" applyBorder="false" applyAlignment="false" applyProtection="false">
      <alignment vertical="center"/>
    </xf>
    <xf numFmtId="0" fontId="23" fillId="0" borderId="0"/>
    <xf numFmtId="0" fontId="17" fillId="22" borderId="0" applyNumberFormat="false" applyBorder="false" applyAlignment="false" applyProtection="false">
      <alignment vertical="center"/>
    </xf>
    <xf numFmtId="15" fontId="46" fillId="0" borderId="0"/>
    <xf numFmtId="0" fontId="52" fillId="0" borderId="0" applyFill="false" applyBorder="false">
      <alignment horizontal="right"/>
    </xf>
    <xf numFmtId="0" fontId="15" fillId="0" borderId="0" applyFill="false" applyBorder="false" applyAlignment="false"/>
    <xf numFmtId="0" fontId="62" fillId="0" borderId="0" applyNumberFormat="false" applyFill="false">
      <alignment horizontal="left" vertical="center"/>
    </xf>
    <xf numFmtId="0" fontId="23" fillId="0" borderId="0"/>
    <xf numFmtId="0" fontId="0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0" fontId="24" fillId="0" borderId="0"/>
    <xf numFmtId="0" fontId="47" fillId="0" borderId="0" applyFont="false" applyFill="false" applyBorder="false" applyAlignment="false" applyProtection="false"/>
    <xf numFmtId="0" fontId="90" fillId="0" borderId="0">
      <alignment horizontal="center" vertical="center"/>
    </xf>
    <xf numFmtId="0" fontId="23" fillId="0" borderId="0"/>
    <xf numFmtId="0" fontId="22" fillId="0" borderId="6" applyNumberFormat="false" applyFill="false" applyAlignment="false" applyProtection="false">
      <alignment vertical="center"/>
    </xf>
    <xf numFmtId="0" fontId="19" fillId="0" borderId="0"/>
    <xf numFmtId="0" fontId="43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5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54" fillId="0" borderId="7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0" borderId="0"/>
    <xf numFmtId="43" fontId="19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189" fontId="23" fillId="0" borderId="0" applyFill="false" applyBorder="false" applyAlignment="false"/>
    <xf numFmtId="0" fontId="18" fillId="7" borderId="0" applyNumberFormat="false" applyBorder="false" applyAlignment="false" applyProtection="false">
      <alignment vertical="center"/>
    </xf>
    <xf numFmtId="0" fontId="0" fillId="4" borderId="9" applyNumberForma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186" fontId="19" fillId="5" borderId="0"/>
    <xf numFmtId="185" fontId="19" fillId="0" borderId="0" applyFont="false" applyFill="false" applyBorder="false" applyAlignment="false" applyProtection="false"/>
    <xf numFmtId="0" fontId="36" fillId="0" borderId="11" applyNumberFormat="false" applyFill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0" borderId="0"/>
    <xf numFmtId="0" fontId="18" fillId="3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0" borderId="0"/>
    <xf numFmtId="0" fontId="32" fillId="0" borderId="0">
      <protection locked="false"/>
    </xf>
    <xf numFmtId="0" fontId="0" fillId="0" borderId="0">
      <alignment vertical="center"/>
    </xf>
    <xf numFmtId="194" fontId="49" fillId="0" borderId="0" applyFill="false" applyBorder="false" applyProtection="false">
      <alignment horizontal="right"/>
    </xf>
    <xf numFmtId="0" fontId="25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46" fillId="0" borderId="0" applyNumberFormat="false" applyFont="false" applyFill="false" applyBorder="false" applyAlignment="false" applyProtection="false">
      <alignment horizontal="left"/>
    </xf>
    <xf numFmtId="0" fontId="19" fillId="0" borderId="0"/>
    <xf numFmtId="0" fontId="24" fillId="0" borderId="0"/>
    <xf numFmtId="42" fontId="0" fillId="0" borderId="0" applyFont="false" applyFill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76" fillId="0" borderId="0" applyNumberFormat="false" applyAlignment="false"/>
    <xf numFmtId="0" fontId="18" fillId="2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74" fillId="0" borderId="0"/>
    <xf numFmtId="193" fontId="32" fillId="0" borderId="0"/>
    <xf numFmtId="0" fontId="29" fillId="0" borderId="2">
      <alignment horizontal="center"/>
    </xf>
    <xf numFmtId="0" fontId="23" fillId="0" borderId="0" applyFont="false" applyFill="false">
      <alignment horizontal="fill"/>
    </xf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1" fillId="0" borderId="0" xfId="486" applyNumberFormat="true" applyFont="true" applyFill="true" applyAlignment="true">
      <alignment horizontal="center" vertical="center" wrapText="true"/>
    </xf>
    <xf numFmtId="0" fontId="2" fillId="0" borderId="0" xfId="486" applyNumberFormat="true" applyFont="true" applyFill="true" applyAlignment="true">
      <alignment horizontal="center" vertical="center" wrapText="true"/>
    </xf>
    <xf numFmtId="0" fontId="3" fillId="0" borderId="0" xfId="486" applyNumberFormat="true" applyFont="true" applyFill="true" applyAlignment="true">
      <alignment horizontal="left" vertical="center" wrapText="true"/>
    </xf>
    <xf numFmtId="0" fontId="3" fillId="0" borderId="0" xfId="486" applyNumberFormat="true" applyFont="true" applyFill="true" applyAlignment="true">
      <alignment horizontal="center" vertical="center" wrapText="true"/>
    </xf>
    <xf numFmtId="0" fontId="4" fillId="0" borderId="0" xfId="486" applyNumberFormat="true" applyFont="true" applyFill="true" applyBorder="true" applyAlignment="true">
      <alignment horizontal="left" vertical="center" wrapText="true"/>
    </xf>
    <xf numFmtId="176" fontId="4" fillId="0" borderId="0" xfId="486" applyNumberFormat="true" applyFont="true" applyFill="true" applyBorder="true" applyAlignment="true">
      <alignment horizontal="left" vertical="center" wrapText="true"/>
    </xf>
    <xf numFmtId="0" fontId="2" fillId="0" borderId="0" xfId="486" applyNumberFormat="true" applyFont="true" applyFill="true" applyBorder="true" applyAlignment="true">
      <alignment horizontal="center" vertical="center" wrapText="true"/>
    </xf>
    <xf numFmtId="0" fontId="5" fillId="0" borderId="0" xfId="486" applyNumberFormat="true" applyFont="true" applyFill="true" applyBorder="true" applyAlignment="true">
      <alignment horizontal="left" vertical="center" wrapText="true"/>
    </xf>
    <xf numFmtId="176" fontId="5" fillId="0" borderId="0" xfId="486" applyNumberFormat="true" applyFont="true" applyFill="true" applyBorder="true" applyAlignment="true">
      <alignment horizontal="left" vertical="center" wrapText="true"/>
    </xf>
    <xf numFmtId="0" fontId="6" fillId="0" borderId="0" xfId="486" applyNumberFormat="true" applyFont="true" applyFill="true" applyBorder="true" applyAlignment="true" applyProtection="true">
      <alignment horizontal="center" vertical="center" wrapText="true"/>
      <protection locked="false"/>
    </xf>
    <xf numFmtId="176" fontId="6" fillId="0" borderId="0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0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486" applyNumberFormat="true" applyFont="true" applyFill="true" applyBorder="true" applyAlignment="true" applyProtection="true">
      <alignment horizontal="left" vertical="center" wrapText="true"/>
      <protection locked="false"/>
    </xf>
    <xf numFmtId="176" fontId="8" fillId="0" borderId="0" xfId="486" applyNumberFormat="true" applyFont="true" applyFill="true" applyBorder="true" applyAlignment="true" applyProtection="true">
      <alignment horizontal="left" vertical="center" wrapText="true"/>
      <protection locked="false"/>
    </xf>
    <xf numFmtId="0" fontId="9" fillId="0" borderId="0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486" applyNumberFormat="true" applyFont="true" applyFill="true" applyBorder="true" applyAlignment="true" applyProtection="true">
      <alignment horizontal="center" vertical="center"/>
      <protection locked="false"/>
    </xf>
    <xf numFmtId="49" fontId="10" fillId="0" borderId="1" xfId="486" applyNumberFormat="true" applyFont="true" applyFill="true" applyBorder="true" applyAlignment="true" applyProtection="true">
      <alignment horizontal="center" vertical="center" wrapText="true"/>
      <protection locked="false"/>
    </xf>
    <xf numFmtId="176" fontId="10" fillId="0" borderId="1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54" applyNumberFormat="true" applyFont="true" applyFill="true" applyBorder="true" applyAlignment="true" applyProtection="true">
      <alignment horizontal="left" vertical="center" wrapText="true"/>
      <protection locked="false"/>
    </xf>
    <xf numFmtId="176" fontId="12" fillId="0" borderId="1" xfId="54" applyNumberFormat="true" applyFont="true" applyFill="true" applyBorder="true" applyAlignment="true" applyProtection="true">
      <alignment horizontal="center" vertical="center" wrapText="true"/>
    </xf>
    <xf numFmtId="0" fontId="12" fillId="0" borderId="1" xfId="54" applyNumberFormat="true" applyFont="true" applyFill="true" applyBorder="true" applyAlignment="true" applyProtection="true">
      <alignment horizontal="left" vertical="center" wrapText="true"/>
    </xf>
    <xf numFmtId="0" fontId="12" fillId="0" borderId="1" xfId="54" applyNumberFormat="true" applyFont="true" applyFill="true" applyBorder="true" applyAlignment="true" applyProtection="true">
      <alignment horizontal="center" vertical="center" wrapText="true"/>
    </xf>
    <xf numFmtId="0" fontId="13" fillId="0" borderId="1" xfId="54" applyNumberFormat="true" applyFont="true" applyFill="true" applyBorder="true" applyAlignment="true" applyProtection="true">
      <alignment horizontal="left" vertical="center" wrapText="true"/>
      <protection locked="false"/>
    </xf>
    <xf numFmtId="0" fontId="13" fillId="0" borderId="1" xfId="54" applyNumberFormat="true" applyFont="true" applyFill="true" applyBorder="true" applyAlignment="true" applyProtection="true">
      <alignment vertical="center" wrapText="true"/>
      <protection locked="false"/>
    </xf>
    <xf numFmtId="176" fontId="13" fillId="0" borderId="1" xfId="54" applyNumberFormat="true" applyFont="true" applyFill="true" applyBorder="true" applyAlignment="true" applyProtection="true">
      <alignment vertical="center" wrapText="true"/>
      <protection locked="false"/>
    </xf>
    <xf numFmtId="0" fontId="14" fillId="0" borderId="1" xfId="54" applyNumberFormat="true" applyFont="true" applyFill="true" applyBorder="true" applyAlignment="true" applyProtection="true">
      <alignment horizontal="center" vertical="center" wrapText="true"/>
    </xf>
    <xf numFmtId="0" fontId="15" fillId="0" borderId="1" xfId="54" applyNumberFormat="true" applyFont="true" applyFill="true" applyBorder="true" applyAlignment="true" applyProtection="true">
      <alignment vertical="center" wrapText="true"/>
      <protection locked="false"/>
    </xf>
    <xf numFmtId="176" fontId="15" fillId="0" borderId="1" xfId="54" applyNumberFormat="true" applyFont="true" applyFill="true" applyBorder="true" applyAlignment="true" applyProtection="true">
      <alignment vertical="center" wrapText="true"/>
      <protection locked="false"/>
    </xf>
    <xf numFmtId="176" fontId="13" fillId="0" borderId="1" xfId="54" applyNumberFormat="true" applyFont="true" applyFill="true" applyBorder="true" applyAlignment="true" applyProtection="true">
      <alignment horizontal="center" vertical="center" wrapText="true"/>
    </xf>
    <xf numFmtId="0" fontId="12" fillId="0" borderId="1" xfId="54" applyNumberFormat="true" applyFont="true" applyFill="true" applyBorder="true" applyAlignment="true" applyProtection="true">
      <alignment horizontal="center" vertical="center" wrapText="true"/>
    </xf>
    <xf numFmtId="176" fontId="15" fillId="0" borderId="1" xfId="54" applyNumberFormat="true" applyFont="true" applyFill="true" applyBorder="true" applyAlignment="true" applyProtection="true">
      <alignment horizontal="center" vertical="center" wrapText="true"/>
    </xf>
    <xf numFmtId="57" fontId="11" fillId="0" borderId="1" xfId="486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54" applyNumberFormat="true" applyFont="true" applyFill="true" applyBorder="true" applyAlignment="true" applyProtection="true">
      <alignment horizontal="center" vertical="center" wrapText="true"/>
    </xf>
    <xf numFmtId="0" fontId="15" fillId="0" borderId="1" xfId="54" applyNumberFormat="true" applyFont="true" applyFill="true" applyBorder="true" applyAlignment="true" applyProtection="true">
      <alignment horizontal="center" vertical="center" wrapText="true"/>
    </xf>
    <xf numFmtId="0" fontId="15" fillId="0" borderId="0" xfId="54" applyNumberFormat="true" applyFont="true" applyFill="true" applyBorder="true" applyAlignment="true" applyProtection="true">
      <alignment horizontal="right" vertical="center" wrapText="true"/>
      <protection locked="false"/>
    </xf>
    <xf numFmtId="0" fontId="11" fillId="0" borderId="1" xfId="486" applyNumberFormat="true" applyFont="true" applyFill="true" applyBorder="true" applyAlignment="true">
      <alignment horizontal="center" vertical="center" wrapText="true"/>
    </xf>
    <xf numFmtId="0" fontId="16" fillId="0" borderId="1" xfId="486" applyNumberFormat="true" applyFont="true" applyFill="true" applyBorder="true" applyAlignment="true" applyProtection="true">
      <alignment horizontal="left" vertical="center" wrapText="true"/>
      <protection locked="false"/>
    </xf>
    <xf numFmtId="0" fontId="3" fillId="0" borderId="1" xfId="486" applyNumberFormat="true" applyFont="true" applyFill="true" applyBorder="true" applyAlignment="true">
      <alignment horizontal="center" vertical="center" wrapText="true"/>
    </xf>
    <xf numFmtId="0" fontId="2" fillId="0" borderId="1" xfId="486" applyNumberFormat="true" applyFont="true" applyFill="true" applyBorder="true" applyAlignment="true">
      <alignment horizontal="center" vertical="center" wrapText="true"/>
    </xf>
    <xf numFmtId="0" fontId="2" fillId="0" borderId="1" xfId="486" applyNumberFormat="true" applyFont="true" applyFill="true" applyBorder="true" applyAlignment="true">
      <alignment horizontal="left" vertical="center" wrapText="true"/>
    </xf>
    <xf numFmtId="0" fontId="12" fillId="0" borderId="2" xfId="54" applyNumberFormat="true" applyFont="true" applyFill="true" applyBorder="true" applyAlignment="true" applyProtection="true">
      <alignment horizontal="center" vertical="center" wrapText="true"/>
    </xf>
    <xf numFmtId="0" fontId="12" fillId="0" borderId="3" xfId="54" applyNumberFormat="true" applyFont="true" applyFill="true" applyBorder="true" applyAlignment="true" applyProtection="true">
      <alignment horizontal="center" vertical="center" wrapText="true"/>
    </xf>
    <xf numFmtId="0" fontId="12" fillId="0" borderId="4" xfId="54" applyNumberFormat="true" applyFont="true" applyFill="true" applyBorder="true" applyAlignment="true" applyProtection="true">
      <alignment horizontal="center" vertical="center" wrapText="true"/>
    </xf>
  </cellXfs>
  <cellStyles count="633">
    <cellStyle name="常规" xfId="0" builtinId="0"/>
    <cellStyle name="强调文字颜色 4 3" xfId="1"/>
    <cellStyle name="60% - 强调文字颜色 6 6" xfId="2"/>
    <cellStyle name="链接单元格 5" xfId="3"/>
    <cellStyle name="普通_ 白土" xfId="4"/>
    <cellStyle name="_梧州市巡回支教点申报表（审核公式）" xfId="5"/>
    <cellStyle name="差_贺州市2010学校改扩容改造和寄宿制学校及附属生活设施建设项目计划表" xfId="6"/>
    <cellStyle name="百分比 3" xfId="7"/>
    <cellStyle name="콤마_BOILER-CO1" xfId="8"/>
    <cellStyle name="样式 1 3" xfId="9"/>
    <cellStyle name="强调文字颜色 1 6" xfId="10"/>
    <cellStyle name="常规 2 6" xfId="11"/>
    <cellStyle name="常规 13 2" xfId="12"/>
    <cellStyle name="好_贺州市2010学校改扩容改造和寄宿制学校及附属生活设施建设项目计划表" xfId="13"/>
    <cellStyle name="20% - 强调文字颜色 3 2" xfId="14"/>
    <cellStyle name="_Part III.200406.Loan and Liabilities details.(Site Name)_KPMG original version_(中企华)审计评估联合申报明细表.V1" xfId="15"/>
    <cellStyle name="常规 9" xfId="16"/>
    <cellStyle name="20% - 强调文字颜色 6 6" xfId="17"/>
    <cellStyle name="gcd 5" xfId="18"/>
    <cellStyle name="强调文字颜色 4 7" xfId="19"/>
    <cellStyle name="常规 16 3" xfId="20"/>
    <cellStyle name="警告文本 5" xfId="21"/>
    <cellStyle name="标题 1 4" xfId="22"/>
    <cellStyle name="40% - 强调文字颜色 1 4" xfId="23"/>
    <cellStyle name="Currency_353HHC" xfId="24"/>
    <cellStyle name="_long term loan - others 300504_审计调查表.V3" xfId="25"/>
    <cellStyle name="输入 4" xfId="26"/>
    <cellStyle name="60% - 强调文字颜色 5 5" xfId="27"/>
    <cellStyle name="强调文字颜色 3 2" xfId="28"/>
    <cellStyle name="常规 4 2" xfId="29"/>
    <cellStyle name="强调文字颜色 4 5" xfId="30"/>
    <cellStyle name="警告文本 3" xfId="31"/>
    <cellStyle name="_KPMG original version_(中企华)审计评估联合申报明细表.V1" xfId="32"/>
    <cellStyle name="常规 3 2 2" xfId="33"/>
    <cellStyle name="Normal_0105第二套审计报表定稿" xfId="34"/>
    <cellStyle name="钎霖_laroux" xfId="35"/>
    <cellStyle name="百分比 3 2" xfId="36"/>
    <cellStyle name="_ET_STYLE_NoName_00__Book1" xfId="37"/>
    <cellStyle name="60% - 强调文字颜色 1 4" xfId="38"/>
    <cellStyle name="强调文字颜色 1 5" xfId="39"/>
    <cellStyle name="样式 1 2" xfId="40"/>
    <cellStyle name="常规 2 5" xfId="41"/>
    <cellStyle name="强调文字颜色 4 6" xfId="42"/>
    <cellStyle name="常规 16 2" xfId="43"/>
    <cellStyle name="千位_ 应交税金审定表" xfId="44"/>
    <cellStyle name="_2011年春季学期特定生活费" xfId="45"/>
    <cellStyle name="警告文本 6" xfId="46"/>
    <cellStyle name="_Part III.200406.Loan and Liabilities details.(Site Name)" xfId="47"/>
    <cellStyle name="20% - 强调文字颜色 3 2 2" xfId="48"/>
    <cellStyle name="Subtotal" xfId="49"/>
    <cellStyle name="per.style" xfId="50"/>
    <cellStyle name="强调文字颜色 5 6" xfId="51"/>
    <cellStyle name="常规 17 2" xfId="52"/>
    <cellStyle name="汇总 5" xfId="53"/>
    <cellStyle name="常规_直99_2005年一般性转移支付基础测算数据" xfId="54"/>
    <cellStyle name="公司标准表 2" xfId="55"/>
    <cellStyle name="40% - 强调文字颜色 6 4" xfId="56"/>
    <cellStyle name="40% - 强调文字颜色 5 3 2" xfId="57"/>
    <cellStyle name="20% - 强调文字颜色 5 5" xfId="58"/>
    <cellStyle name="0,0&#13;&#10;NA&#13;&#10; 7" xfId="59"/>
    <cellStyle name="输出 7" xfId="60"/>
    <cellStyle name="pricing" xfId="61"/>
    <cellStyle name="Sheet Head" xfId="62"/>
    <cellStyle name="Comma  - Style4" xfId="63"/>
    <cellStyle name="_附件1：审计评估联合申报明细表" xfId="64"/>
    <cellStyle name="常规 2_民生政策最低支出需求" xfId="65"/>
    <cellStyle name="一般_NEGS" xfId="66"/>
    <cellStyle name="40% - 强调文字颜色 6 5" xfId="67"/>
    <cellStyle name="_Shenhua PBC package 050530_(中企华)审计评估联合申报明细表.V1" xfId="68"/>
    <cellStyle name="20% - 强调文字颜色 4 2 2" xfId="69"/>
    <cellStyle name="20% - 强调文字颜色 5 2" xfId="70"/>
    <cellStyle name="好 5" xfId="71"/>
    <cellStyle name="InputArea" xfId="72"/>
    <cellStyle name="常规 11 2" xfId="73"/>
    <cellStyle name="常规 3 2" xfId="74"/>
    <cellStyle name="60% - 强调文字颜色 4 5" xfId="75"/>
    <cellStyle name="强调文字颜色 2 2" xfId="76"/>
    <cellStyle name="强调文字颜色 2 5" xfId="77"/>
    <cellStyle name="_文函专递0211-施工企业调查表（附件）" xfId="78"/>
    <cellStyle name="常规 3 5" xfId="79"/>
    <cellStyle name="解释性文本 6" xfId="80"/>
    <cellStyle name="args.style" xfId="81"/>
    <cellStyle name="强调文字颜色 4 4" xfId="82"/>
    <cellStyle name="60% - 强调文字颜色 6 7" xfId="83"/>
    <cellStyle name="千位分隔 3" xfId="84"/>
    <cellStyle name="强调文字颜色 6 3" xfId="85"/>
    <cellStyle name="콤마 [0]_BOILER-CO1" xfId="86"/>
    <cellStyle name="标题 1 6" xfId="87"/>
    <cellStyle name="40% - 强调文字颜色 1 6" xfId="88"/>
    <cellStyle name="40% - 强调文字颜色 6 2" xfId="89"/>
    <cellStyle name="Comma  - Style6" xfId="90"/>
    <cellStyle name="强调文字颜色 6 5" xfId="91"/>
    <cellStyle name="差_2010年自治区财政与市、试点县财政年终决算结算单20101202" xfId="92"/>
    <cellStyle name="千位分隔[0] 2" xfId="93"/>
    <cellStyle name="强调文字颜色 5 2" xfId="94"/>
    <cellStyle name="20% - 强调文字颜色 6 3 2" xfId="95"/>
    <cellStyle name="常规 6 2" xfId="96"/>
    <cellStyle name="差_04.收入和财力基础表" xfId="97"/>
    <cellStyle name="40% - 强调文字颜色 4 2 2" xfId="98"/>
    <cellStyle name="40% - 强调文字颜色 6 7" xfId="99"/>
    <cellStyle name="40% - 强调文字颜色 3 3 2" xfId="100"/>
    <cellStyle name="Currency [0]_353HHC" xfId="101"/>
    <cellStyle name="20% - 强调文字颜色 3 7" xfId="102"/>
    <cellStyle name="差_Book1_桂教报〔2011〕75号附件1的附件3" xfId="103"/>
    <cellStyle name="_2011年高校科研经费分配表" xfId="104"/>
    <cellStyle name="40% - 强调文字颜色 5 6" xfId="105"/>
    <cellStyle name="好_桂财教(2010)245号附件（2010年县镇学校扩容改造和寄宿制学校及附属生活设施建设资金预算）" xfId="106"/>
    <cellStyle name="60% - 强调文字颜色 4 3" xfId="107"/>
    <cellStyle name="样式 1" xfId="108"/>
    <cellStyle name="常规 4 5" xfId="109"/>
    <cellStyle name="强调文字颜色 3 5" xfId="110"/>
    <cellStyle name="_附件2：扶绥县教师周转宿舍建设试点项目2010年中央预算内投资计划建议方案表" xfId="111"/>
    <cellStyle name="常规 12" xfId="112"/>
    <cellStyle name="链接单元格 3 2" xfId="113"/>
    <cellStyle name="警告文本 4" xfId="114"/>
    <cellStyle name="Model" xfId="115"/>
    <cellStyle name="计算 6" xfId="116"/>
    <cellStyle name="样式 1 8" xfId="117"/>
    <cellStyle name="@_text" xfId="118"/>
    <cellStyle name="20% - 强调文字颜色 1 2" xfId="119"/>
    <cellStyle name="통화 [0]_BOILER-CO1" xfId="120"/>
    <cellStyle name="Œ…‹æØ‚è [0.00]_Region Orders (2)" xfId="121"/>
    <cellStyle name="好_2011年高校质量工程经费分配表" xfId="122"/>
    <cellStyle name="样式 1 9" xfId="123"/>
    <cellStyle name="计算 7" xfId="124"/>
    <cellStyle name="霓付_97MBO" xfId="125"/>
    <cellStyle name="gcd 2" xfId="126"/>
    <cellStyle name="Grey" xfId="127"/>
    <cellStyle name="常规 3 3" xfId="128"/>
    <cellStyle name="60% - 强调文字颜色 4 6" xfId="129"/>
    <cellStyle name="强调文字颜色 2 3" xfId="130"/>
    <cellStyle name="_long term loan - others 300504_Shenhua PBC package 050530" xfId="131"/>
    <cellStyle name="计算 4" xfId="132"/>
    <cellStyle name="常规 2 9" xfId="133"/>
    <cellStyle name="样式 1 6" xfId="134"/>
    <cellStyle name="0,0&#13;&#10;NA&#13;&#10; 8" xfId="135"/>
    <cellStyle name="适中 5" xfId="136"/>
    <cellStyle name="_long term loan - others 300504_Shenhua PBC package 050530_附件1：审计评估联合申报明细表" xfId="137"/>
    <cellStyle name="_Part III.200406.Loan and Liabilities details.(Site Name)_Shenhua PBC package 050530_(中企华)审计评估联合申报明细表.V1" xfId="138"/>
    <cellStyle name="Column$Headings" xfId="139"/>
    <cellStyle name="60% - 强调文字颜色 3 5" xfId="140"/>
    <cellStyle name="常规 2 2" xfId="141"/>
    <cellStyle name="强调文字颜色 1 2" xfId="142"/>
    <cellStyle name="解释性文本 7" xfId="143"/>
    <cellStyle name="输入 5" xfId="144"/>
    <cellStyle name="_细表" xfId="145"/>
    <cellStyle name="注释 5" xfId="146"/>
    <cellStyle name="差_桂教报〔2011〕75号附件1的附件3" xfId="147"/>
    <cellStyle name="20% - 强调文字颜色 1 6" xfId="148"/>
    <cellStyle name="??_0N-HANDLING " xfId="149"/>
    <cellStyle name="40% - 强调文字颜色 2 3" xfId="150"/>
    <cellStyle name="标题 2 3" xfId="151"/>
    <cellStyle name="60% - 强调文字颜色 4 2" xfId="152"/>
    <cellStyle name="20% - 强调文字颜色 3 5" xfId="153"/>
    <cellStyle name="样式 1 11" xfId="154"/>
    <cellStyle name="注释 2 2" xfId="155"/>
    <cellStyle name="解释性文本 3" xfId="156"/>
    <cellStyle name="Linked Cells 2" xfId="157"/>
    <cellStyle name="_Shenhua PBC package 050530" xfId="158"/>
    <cellStyle name="超级链接" xfId="159"/>
    <cellStyle name="汇总 7" xfId="160"/>
    <cellStyle name="解释性文本 2" xfId="161"/>
    <cellStyle name="标题 3 7" xfId="162"/>
    <cellStyle name="40% - 强调文字颜色 3 7" xfId="163"/>
    <cellStyle name="0,0&#13;&#10;NA&#13;&#10; 2" xfId="164"/>
    <cellStyle name="强调文字颜色 2 4" xfId="165"/>
    <cellStyle name="常规 3 4" xfId="166"/>
    <cellStyle name="60% - 强调文字颜色 4 7" xfId="167"/>
    <cellStyle name="霓付 [0]_97MBO" xfId="168"/>
    <cellStyle name="40% - 强调文字颜色 2 2 2" xfId="169"/>
    <cellStyle name="{Comma}" xfId="170"/>
    <cellStyle name="_ET_STYLE_NoName_00__附件1广西壮族自治区巡回支教点建设规划（2012-2015年）" xfId="171"/>
    <cellStyle name="差 3 2" xfId="172"/>
    <cellStyle name="标题 1 2" xfId="173"/>
    <cellStyle name="40% - 强调文字颜色 1 2" xfId="174"/>
    <cellStyle name="强调文字颜色 1 4" xfId="175"/>
    <cellStyle name="常规 2 4" xfId="176"/>
    <cellStyle name="60% - 强调文字颜色 3 7" xfId="177"/>
    <cellStyle name="0,0&#13;&#10;NA&#13;&#10;" xfId="178"/>
    <cellStyle name="样式 1 5" xfId="179"/>
    <cellStyle name="计算 3" xfId="180"/>
    <cellStyle name="常规 2 8" xfId="181"/>
    <cellStyle name="计算 3 2" xfId="182"/>
    <cellStyle name="gcd 7" xfId="183"/>
    <cellStyle name="entry box" xfId="184"/>
    <cellStyle name="Milliers_!!!GO" xfId="185"/>
    <cellStyle name="RevList" xfId="186"/>
    <cellStyle name="常规 8" xfId="187"/>
    <cellStyle name="20% - 强调文字颜色 6 5" xfId="188"/>
    <cellStyle name="Normal - Style1 2" xfId="189"/>
    <cellStyle name="千位分隔 2 2" xfId="190"/>
    <cellStyle name="40% - 强调文字颜色 3 4" xfId="191"/>
    <cellStyle name="标题 3 4" xfId="192"/>
    <cellStyle name="20% - 强调文字颜色 1 5" xfId="193"/>
    <cellStyle name="{Month}" xfId="194"/>
    <cellStyle name="60% - 强调文字颜色 2 2" xfId="195"/>
    <cellStyle name="标题 2 5" xfId="196"/>
    <cellStyle name="40% - 强调文字颜色 2 5" xfId="197"/>
    <cellStyle name="60% - 强调文字颜色 3 6" xfId="198"/>
    <cellStyle name="强调文字颜色 1 3" xfId="199"/>
    <cellStyle name="常规 2 3" xfId="200"/>
    <cellStyle name="好_桂财教【2010】246号附件2011年农村义务教育校舍维修改造资金项目计划表(110215)" xfId="201"/>
    <cellStyle name="{Thousand [0]}" xfId="202"/>
    <cellStyle name="链接单元格 3" xfId="203"/>
    <cellStyle name="差_Book1" xfId="204"/>
    <cellStyle name="gcd 3" xfId="205"/>
    <cellStyle name="Header1" xfId="206"/>
    <cellStyle name="标题 3 2" xfId="207"/>
    <cellStyle name="40% - 强调文字颜色 3 2" xfId="208"/>
    <cellStyle name="_long term loan - others 300504_(中企华)审计评估联合申报明细表.V1" xfId="209"/>
    <cellStyle name="千位分隔 4 2" xfId="210"/>
    <cellStyle name="{Date}" xfId="211"/>
    <cellStyle name="常规 12 3" xfId="212"/>
    <cellStyle name="subhead" xfId="213"/>
    <cellStyle name="差_桂财教【2010】246号附件2011年农村义务教育校舍维修改造资金项目计划表(110215)" xfId="214"/>
    <cellStyle name="适中 2" xfId="215"/>
    <cellStyle name="千分位[0]_ 白土" xfId="216"/>
    <cellStyle name="Entered" xfId="217"/>
    <cellStyle name="常规 8 3" xfId="218"/>
    <cellStyle name="e鯪9Y_x000B_" xfId="219"/>
    <cellStyle name="强调文字颜色 5 4" xfId="220"/>
    <cellStyle name="_2011年中等职业学校国家助学 金经费分配表（第二批）" xfId="221"/>
    <cellStyle name="注释" xfId="222" builtinId="10"/>
    <cellStyle name="20% - 强调文字颜色 3 3" xfId="223"/>
    <cellStyle name="_(中企华)审计评估联合申报明细表.V1" xfId="224"/>
    <cellStyle name="60% - 强调文字颜色 6 2" xfId="225"/>
    <cellStyle name="20% - 强调文字颜色 2 4" xfId="226"/>
    <cellStyle name="_2011-2012学年自治区人民政府中等职业教育奖学金经费分配方案" xfId="227"/>
    <cellStyle name="_房屋建筑评估申报表" xfId="228"/>
    <cellStyle name="警告文本" xfId="229" builtinId="11"/>
    <cellStyle name="好 4" xfId="230"/>
    <cellStyle name="_Part III.200406.Loan and Liabilities details.(Site Name)_Shenhua PBC package 050530_附件1：审计评估联合申报明细表" xfId="231"/>
    <cellStyle name="差_桂林市2011年中小学校舍维修改造资金项目计划表" xfId="232"/>
    <cellStyle name="常规 30" xfId="233"/>
    <cellStyle name="常规 25" xfId="234"/>
    <cellStyle name="适中" xfId="235" builtinId="28"/>
    <cellStyle name="警告文本 7" xfId="236"/>
    <cellStyle name="后继超级链接" xfId="237"/>
    <cellStyle name="gcd 6" xfId="238"/>
    <cellStyle name="常规 10 2" xfId="239"/>
    <cellStyle name="好 3 2" xfId="240"/>
    <cellStyle name="差_2013年薄改计划资金附件(1221修订）" xfId="241"/>
    <cellStyle name="_KPMG original version_附件1：审计评估联合申报明细表" xfId="242"/>
    <cellStyle name="60% - 强调文字颜色 2 5" xfId="243"/>
    <cellStyle name="输入 3" xfId="244"/>
    <cellStyle name="标题 8" xfId="245"/>
    <cellStyle name="20% - 强调文字颜色 2 5" xfId="246"/>
    <cellStyle name="60% - 强调文字颜色 6 3" xfId="247"/>
    <cellStyle name="Milliers [0]_!!!GO" xfId="248"/>
    <cellStyle name="40% - 强调文字颜色 6 3" xfId="249"/>
    <cellStyle name="gcd 4" xfId="250"/>
    <cellStyle name="60% - 强调文字颜色 5 2" xfId="251"/>
    <cellStyle name="20% - 强调文字颜色 1 4" xfId="252"/>
    <cellStyle name="Comma_02(2003.12.31 PBC package.040304)" xfId="253"/>
    <cellStyle name="{Percent}" xfId="254"/>
    <cellStyle name="标题 9" xfId="255"/>
    <cellStyle name="Comma  - Style5" xfId="256"/>
    <cellStyle name="强调文字颜色 6 4" xfId="257"/>
    <cellStyle name="New Times Roman" xfId="258"/>
    <cellStyle name="20% - 强调文字颜色 2 3" xfId="259"/>
    <cellStyle name="_long term loan - others 300504" xfId="260"/>
    <cellStyle name="_Part III.200406.Loan and Liabilities details.(Site Name)_KPMG original version" xfId="261"/>
    <cellStyle name="常规 2 3 2" xfId="262"/>
    <cellStyle name="Comma  - Style3" xfId="263"/>
    <cellStyle name="category" xfId="264"/>
    <cellStyle name="常规 9 3" xfId="265"/>
    <cellStyle name="常规 12 2" xfId="266"/>
    <cellStyle name="Percent_PICC package Sept2002 (V120021005)1" xfId="267"/>
    <cellStyle name="差_Book1_1" xfId="268"/>
    <cellStyle name="gcd" xfId="269"/>
    <cellStyle name="60% - 强调文字颜色 1 6" xfId="270"/>
    <cellStyle name="强调文字颜色 6 6" xfId="271"/>
    <cellStyle name="适中 7" xfId="272"/>
    <cellStyle name="输出 4" xfId="273"/>
    <cellStyle name="20% - 强调文字颜色 6 7" xfId="274"/>
    <cellStyle name="0,0&#13;&#10;NA&#13;&#10; 6" xfId="275"/>
    <cellStyle name="千位分隔" xfId="276" builtinId="3"/>
    <cellStyle name="_ET_STYLE_NoName_00__附件3广西壮族自治区扶持集体、企事业单位办园奖补资金申报表（2012-2015年）" xfId="277"/>
    <cellStyle name="60% - 强调文字颜色 2 4" xfId="278"/>
    <cellStyle name="style" xfId="279"/>
    <cellStyle name="60% - 强调文字颜色 3 4" xfId="280"/>
    <cellStyle name="标题 2 7" xfId="281"/>
    <cellStyle name="40% - 强调文字颜色 2 7" xfId="282"/>
    <cellStyle name="资产" xfId="283"/>
    <cellStyle name="汇总 6" xfId="284"/>
    <cellStyle name="差_玉林市2011年农村中小学校舍维修改造资金项目890" xfId="285"/>
    <cellStyle name="60% - 强调文字颜色 3 3" xfId="286"/>
    <cellStyle name="20% - 强调文字颜色 5 2 2" xfId="287"/>
    <cellStyle name="注释 4" xfId="288"/>
    <cellStyle name="注释 7" xfId="289"/>
    <cellStyle name="分级显示行_1_4附件二凯旋评估表" xfId="290"/>
    <cellStyle name="输出 2" xfId="291"/>
    <cellStyle name="_Part III.200406.Loan and Liabilities details.(Site Name)_(中企华)审计评估联合申报明细表.V1" xfId="292"/>
    <cellStyle name="_ET_STYLE_NoName_00_" xfId="293"/>
    <cellStyle name="注释 6" xfId="294"/>
    <cellStyle name="常规 15 2" xfId="295"/>
    <cellStyle name="强调文字颜色 3 6" xfId="296"/>
    <cellStyle name="千分位_ 白土" xfId="297"/>
    <cellStyle name="烹拳 [0]_97MBO" xfId="298"/>
    <cellStyle name="输出 3" xfId="299"/>
    <cellStyle name="_Shenhua PBC package 050530_附件1：审计评估联合申报明细表" xfId="300"/>
    <cellStyle name="60% - 强调文字颜色 1 3" xfId="301"/>
    <cellStyle name="Header2" xfId="302"/>
    <cellStyle name="40% - 强调文字颜色 3 3" xfId="303"/>
    <cellStyle name="标题 3 3" xfId="304"/>
    <cellStyle name="Œ…‹æØ‚è_Region Orders (2)" xfId="305"/>
    <cellStyle name="常规 5" xfId="306"/>
    <cellStyle name="20% - 强调文字颜色 6 2" xfId="307"/>
    <cellStyle name="20% - 强调文字颜色 4 3 2" xfId="308"/>
    <cellStyle name="强调文字颜色 4" xfId="309" builtinId="41"/>
    <cellStyle name="_Part III.200406.Loan and Liabilities details.(Site Name)_Shenhua PBC package 050530" xfId="310"/>
    <cellStyle name="输入" xfId="311" builtinId="20"/>
    <cellStyle name="20% - 强调文字颜色 3" xfId="312" builtinId="38"/>
    <cellStyle name="20% - 强调文字颜色 1 7" xfId="313"/>
    <cellStyle name="标题 3 6" xfId="314"/>
    <cellStyle name="40% - 强调文字颜色 3 6" xfId="315"/>
    <cellStyle name="千位分隔 5" xfId="316"/>
    <cellStyle name="常规 3" xfId="317"/>
    <cellStyle name="强调文字颜色 2" xfId="318" builtinId="33"/>
    <cellStyle name="常规 2 2 2" xfId="319"/>
    <cellStyle name="常规 4" xfId="320"/>
    <cellStyle name="强调文字颜色 3" xfId="321" builtinId="37"/>
    <cellStyle name="千位分隔 6" xfId="322"/>
    <cellStyle name="0,0&#13;&#10;NA&#13;&#10; 9" xfId="323"/>
    <cellStyle name="_2009年配套" xfId="324"/>
    <cellStyle name="_long term loan - others 300504_KPMG original version" xfId="325"/>
    <cellStyle name="货币" xfId="326" builtinId="4"/>
    <cellStyle name="0,0&#13;&#10;NA&#13;&#10; 4" xfId="327"/>
    <cellStyle name="常规 3 8" xfId="328"/>
    <cellStyle name="60% - 强调文字颜色 2" xfId="329" builtinId="36"/>
    <cellStyle name="_2010年一般预算收支平衡表（陈冬毅发）" xfId="330"/>
    <cellStyle name="千位分隔 4" xfId="331"/>
    <cellStyle name="百分比" xfId="332" builtinId="5"/>
    <cellStyle name="检查单元格 4" xfId="333"/>
    <cellStyle name="Copied" xfId="334"/>
    <cellStyle name="常规 5 2 2" xfId="335"/>
    <cellStyle name="40% - 强调文字颜色 1 3 2" xfId="336"/>
    <cellStyle name="千位[0]_ 应交税金审定表" xfId="337"/>
    <cellStyle name="好" xfId="338" builtinId="26"/>
    <cellStyle name="_ET_STYLE_NoName_00__附件2广西壮族自治区扶持普惠性民办幼儿园奖补资金申报表（2012-2015年）" xfId="339"/>
    <cellStyle name="60% - 强调文字颜色 3" xfId="340" builtinId="40"/>
    <cellStyle name="链接单元格 7" xfId="341"/>
    <cellStyle name="标题 4 5" xfId="342"/>
    <cellStyle name="40% - 强调文字颜色 4 5" xfId="343"/>
    <cellStyle name="差 4" xfId="344"/>
    <cellStyle name="标题 2" xfId="345" builtinId="17"/>
    <cellStyle name="40% - 强调文字颜色 2" xfId="346" builtinId="35"/>
    <cellStyle name="差_2011年高校质量工程经费分配表" xfId="347"/>
    <cellStyle name="HEADER" xfId="348"/>
    <cellStyle name="20% - 强调文字颜色 2" xfId="349" builtinId="34"/>
    <cellStyle name="comma-d" xfId="350"/>
    <cellStyle name="好_Book1_1" xfId="351"/>
    <cellStyle name="检查单元格 6" xfId="352"/>
    <cellStyle name="链接单元格" xfId="353" builtinId="24"/>
    <cellStyle name="_Part III.200406.Loan and Liabilities details.(Site Name)_KPMG original version_附件1：审计评估联合申报明细表" xfId="354"/>
    <cellStyle name="已访问的超链接" xfId="355" builtinId="9"/>
    <cellStyle name="40% - 强调文字颜色 5 5" xfId="356"/>
    <cellStyle name="20% - 强调文字颜色 3 6" xfId="357"/>
    <cellStyle name="20% - 强调文字颜色 4 6" xfId="358"/>
    <cellStyle name="20% - 强调文字颜色 2 3 2" xfId="359"/>
    <cellStyle name="60% - 强调文字颜色 1 5" xfId="360"/>
    <cellStyle name="标题" xfId="361" builtinId="15"/>
    <cellStyle name="_Part III.200406.Loan and Liabilities details.(Site Name)_附件1：审计评估联合申报明细表" xfId="362"/>
    <cellStyle name="常规 9 2" xfId="363"/>
    <cellStyle name="强调文字颜色 5 7" xfId="364"/>
    <cellStyle name="常规 7" xfId="365"/>
    <cellStyle name="20% - 强调文字颜色 6 4" xfId="366"/>
    <cellStyle name="强调文字颜色 6" xfId="367" builtinId="49"/>
    <cellStyle name="检查单元格 2" xfId="368"/>
    <cellStyle name="60% - 强调文字颜色 4" xfId="369" builtinId="44"/>
    <cellStyle name="百分比 2 2" xfId="370"/>
    <cellStyle name="汇总" xfId="371" builtinId="25"/>
    <cellStyle name="警告文本 2" xfId="372"/>
    <cellStyle name="40% - 强调文字颜色 5 7" xfId="373"/>
    <cellStyle name="20% - 强调文字颜色 2 2 2" xfId="374"/>
    <cellStyle name="标题 10" xfId="375"/>
    <cellStyle name="检查单元格 3" xfId="376"/>
    <cellStyle name="Comma [0]_laroux" xfId="377"/>
    <cellStyle name="_2011年高校助学金分配表（80%）" xfId="378"/>
    <cellStyle name="Comma  - Style1" xfId="379"/>
    <cellStyle name="RevList 2" xfId="380"/>
    <cellStyle name="超链接" xfId="381" builtinId="8"/>
    <cellStyle name="60% - 强调文字颜色 1 2" xfId="382"/>
    <cellStyle name="40% - 强调文字颜色 1 5" xfId="383"/>
    <cellStyle name="标题 1 5" xfId="384"/>
    <cellStyle name="_2013年百色市闲置校舍改建中小学附设幼儿园合计表(报教育厅)" xfId="385"/>
    <cellStyle name="标题 4 2" xfId="386"/>
    <cellStyle name="40% - 强调文字颜色 4 2" xfId="387"/>
    <cellStyle name="输入 6" xfId="388"/>
    <cellStyle name="Input Cells 2" xfId="389"/>
    <cellStyle name="40% - 强调文字颜色 3 2 2" xfId="390"/>
    <cellStyle name="20% - 强调文字颜色 1 3 2" xfId="391"/>
    <cellStyle name="Format Number Column" xfId="392"/>
    <cellStyle name="60% - 强调文字颜色 1 7" xfId="393"/>
    <cellStyle name="强调文字颜色 6 7" xfId="394"/>
    <cellStyle name="{Comma [0]}" xfId="395"/>
    <cellStyle name="解释性文本" xfId="396" builtinId="53"/>
    <cellStyle name="60% - 强调文字颜色 5" xfId="397" builtinId="48"/>
    <cellStyle name="输出 6" xfId="398"/>
    <cellStyle name="差" xfId="399" builtinId="27"/>
    <cellStyle name="检查单元格" xfId="400" builtinId="23"/>
    <cellStyle name="Comma  - Style8" xfId="401"/>
    <cellStyle name="百分比 2" xfId="402"/>
    <cellStyle name="_KPMG original version" xfId="403"/>
    <cellStyle name="20% - 强调文字颜色 1" xfId="404" builtinId="30"/>
    <cellStyle name="KPMG Heading 3" xfId="405"/>
    <cellStyle name="输出" xfId="406" builtinId="21"/>
    <cellStyle name="Percent [2]" xfId="407"/>
    <cellStyle name="_副本桂财教(2011)号（2011年免学费分配表）" xfId="408"/>
    <cellStyle name="_基础经济指标测算表" xfId="409"/>
    <cellStyle name="汇总 3" xfId="410"/>
    <cellStyle name="差_补助与上解情况表" xfId="411"/>
    <cellStyle name="20% - 强调文字颜色 4 3" xfId="412"/>
    <cellStyle name="20% - 强调文字颜色 6" xfId="413" builtinId="50"/>
    <cellStyle name="60% - 强调文字颜色 5 3" xfId="414"/>
    <cellStyle name="输出 5" xfId="415"/>
    <cellStyle name="40% - 强调文字颜色 5 2" xfId="416"/>
    <cellStyle name="Euro" xfId="417"/>
    <cellStyle name="KPMG Normal Text" xfId="418"/>
    <cellStyle name="0,0&#13;&#10;NA&#13;&#10; 3" xfId="419"/>
    <cellStyle name="{Z'0000(4 dec)}" xfId="420"/>
    <cellStyle name="40% - 强调文字颜色 5 4" xfId="421"/>
    <cellStyle name="20% - 强调文字颜色 4 7" xfId="422"/>
    <cellStyle name="40% - 强调文字颜色 6 6" xfId="423"/>
    <cellStyle name="检查单元格 7" xfId="424"/>
    <cellStyle name="KPMG Heading 1" xfId="425"/>
    <cellStyle name="好 7" xfId="426"/>
    <cellStyle name="注释 3 2" xfId="427"/>
    <cellStyle name="样式 1 10" xfId="428"/>
    <cellStyle name="통화_BOILER-CO1" xfId="429"/>
    <cellStyle name="解释性文本 5" xfId="430"/>
    <cellStyle name="好_2011年梧州市校舍维修改造项目计划" xfId="431"/>
    <cellStyle name="常规 29" xfId="432"/>
    <cellStyle name="20% - 强调文字颜色 5 3" xfId="433"/>
    <cellStyle name="60% - 强调文字颜色 2 7" xfId="434"/>
    <cellStyle name="解释性文本 4" xfId="435"/>
    <cellStyle name="输入 2" xfId="436"/>
    <cellStyle name="20% - 强调文字颜色 4" xfId="437" builtinId="42"/>
    <cellStyle name="汇总 3 2" xfId="438"/>
    <cellStyle name="适中 4" xfId="439"/>
    <cellStyle name="适中 6" xfId="440"/>
    <cellStyle name="适中 3 2" xfId="441"/>
    <cellStyle name="Normal - Style1" xfId="442"/>
    <cellStyle name="KPMG Heading 4" xfId="443"/>
    <cellStyle name="好 3" xfId="444"/>
    <cellStyle name="样式 1_Sheet2" xfId="445"/>
    <cellStyle name="??" xfId="446"/>
    <cellStyle name="{Thousand}" xfId="447"/>
    <cellStyle name="60% - 强调文字颜色 6" xfId="448" builtinId="52"/>
    <cellStyle name="常规 16 4" xfId="449"/>
    <cellStyle name="检查单元格 5" xfId="450"/>
    <cellStyle name="样式 1 12" xfId="451"/>
    <cellStyle name="_long term loan - others 300504_附件1：审计评估联合申报明细表" xfId="452"/>
    <cellStyle name="强调文字颜色 3 7" xfId="453"/>
    <cellStyle name="好_Sheet1" xfId="454"/>
    <cellStyle name="Comma  - Style2" xfId="455"/>
    <cellStyle name="20% - 强调文字颜色 3 4" xfId="456"/>
    <cellStyle name="40% - 强调文字颜色 5 3" xfId="457"/>
    <cellStyle name="强调文字颜色 6 2" xfId="458"/>
    <cellStyle name="常规 7 2" xfId="459"/>
    <cellStyle name="好 2" xfId="460"/>
    <cellStyle name="Normalny_Arkusz1" xfId="461"/>
    <cellStyle name="20% - 强调文字颜色 4 5" xfId="462"/>
    <cellStyle name="好_Book1_桂教报〔2011〕75号附件1的附件3" xfId="463"/>
    <cellStyle name="强调文字颜色 2 6" xfId="464"/>
    <cellStyle name="常规 3 6" xfId="465"/>
    <cellStyle name="20% - 强调文字颜色 5 4" xfId="466"/>
    <cellStyle name="20% - 强调文字颜色 2 7" xfId="467"/>
    <cellStyle name="强调文字颜色 4 2" xfId="468"/>
    <cellStyle name="20% - 强调文字颜色 6 2 2" xfId="469"/>
    <cellStyle name="60% - 强调文字颜色 6 5" xfId="470"/>
    <cellStyle name="常规 5 2" xfId="471"/>
    <cellStyle name="常规 4_复件 附件：2013年专项配套项目3.10" xfId="472"/>
    <cellStyle name="强调文字颜色 5 5" xfId="473"/>
    <cellStyle name="_long term loan - others 300504_KPMG original version_附件1：审计评估联合申报明细表" xfId="474"/>
    <cellStyle name="千位分隔 3 2" xfId="475"/>
    <cellStyle name="好_2013年薄改计划资金附件1220" xfId="476"/>
    <cellStyle name="20% - 强调文字颜色 5 6" xfId="477"/>
    <cellStyle name="40% - 强调文字颜色 6 2 2" xfId="478"/>
    <cellStyle name="常规 10" xfId="479"/>
    <cellStyle name="注释 2" xfId="480"/>
    <cellStyle name="20% - 强调文字颜色 5 7" xfId="481"/>
    <cellStyle name="60% - 强调文字颜色 5 4" xfId="482"/>
    <cellStyle name="好_图书配备方案附件1.2" xfId="483"/>
    <cellStyle name="汇总 2" xfId="484"/>
    <cellStyle name="强调文字颜色 1" xfId="485" builtinId="29"/>
    <cellStyle name="常规 2" xfId="486"/>
    <cellStyle name="常规 13" xfId="487"/>
    <cellStyle name="好_Book1" xfId="488"/>
    <cellStyle name="Input Cells" xfId="489"/>
    <cellStyle name="20% - 强调文字颜色 4 4" xfId="490"/>
    <cellStyle name="差_2010年自治区财政与市、试点县财政年终决算结算单0211" xfId="491"/>
    <cellStyle name="60% - 强调文字颜色 2 6" xfId="492"/>
    <cellStyle name="好_桂林市2011年中小学校舍维修改造资金项目计划表" xfId="493"/>
    <cellStyle name="烹拳_97MBO" xfId="494"/>
    <cellStyle name="输出 3 2" xfId="495"/>
    <cellStyle name="标题 1 3" xfId="496"/>
    <cellStyle name="40% - 强调文字颜色 1 3" xfId="497"/>
    <cellStyle name="40% - 强调文字颜色 3 5" xfId="498"/>
    <cellStyle name="标题 3 5" xfId="499"/>
    <cellStyle name="60% - 强调文字颜色 3 2" xfId="500"/>
    <cellStyle name="40% - 强调文字颜色 3" xfId="501" builtinId="39"/>
    <cellStyle name="标题 3" xfId="502" builtinId="18"/>
    <cellStyle name="40% - 强调文字颜色 4 6" xfId="503"/>
    <cellStyle name="标题 4 6" xfId="504"/>
    <cellStyle name="差 5" xfId="505"/>
    <cellStyle name="KPMG Normal" xfId="506"/>
    <cellStyle name="40% - 强调文字颜色 2 4" xfId="507"/>
    <cellStyle name="标题 2 4" xfId="508"/>
    <cellStyle name="Prefilled" xfId="509"/>
    <cellStyle name="_Part III.200406.Loan and Liabilities details.(Site Name)_审计调查表.V3" xfId="510"/>
    <cellStyle name="好_2013年薄改计划资金附件(1221修订）" xfId="511"/>
    <cellStyle name="差_2011年梧州市校舍维修改造项目计划" xfId="512"/>
    <cellStyle name="20% - 强调文字颜色 1 3" xfId="513"/>
    <cellStyle name="适中 3" xfId="514"/>
    <cellStyle name="Monétaire_!!!GO" xfId="515"/>
    <cellStyle name="40% - 强调文字颜色 4 3 2" xfId="516"/>
    <cellStyle name="差 2 2" xfId="517"/>
    <cellStyle name="常规 11" xfId="518"/>
    <cellStyle name="注释 3" xfId="519"/>
    <cellStyle name="_long term loan - others 300504_KPMG original version_(中企华)审计评估联合申报明细表.V1" xfId="520"/>
    <cellStyle name="Input [yellow]" xfId="521"/>
    <cellStyle name="40% - 强调文字颜色 6" xfId="522" builtinId="51"/>
    <cellStyle name="标题 6" xfId="523"/>
    <cellStyle name="KPMG Heading 2" xfId="524"/>
    <cellStyle name="样式 1 7" xfId="525"/>
    <cellStyle name="计算 5" xfId="526"/>
    <cellStyle name="gcd_Sheet2" xfId="527"/>
    <cellStyle name="千位分隔 6 2" xfId="528"/>
    <cellStyle name="_long term loan - others 300504_Shenhua PBC package 050530_(中企华)审计评估联合申报明细表.V1" xfId="529"/>
    <cellStyle name="好_桂财教(2011)261号2012年薄改计划资金附件" xfId="530"/>
    <cellStyle name="_CBRE明细表" xfId="531"/>
    <cellStyle name="60% - 强调文字颜色 4 4" xfId="532"/>
    <cellStyle name="警告文本 3 2" xfId="533"/>
    <cellStyle name="常规 2 7" xfId="534"/>
    <cellStyle name="计算 2" xfId="535"/>
    <cellStyle name="样式 1 4" xfId="536"/>
    <cellStyle name="强调文字颜色 1 7" xfId="537"/>
    <cellStyle name="强调文字颜色 2 7" xfId="538"/>
    <cellStyle name="60% - 强调文字颜色 1" xfId="539" builtinId="32"/>
    <cellStyle name="常规 3 7" xfId="540"/>
    <cellStyle name="20% - 强调文字颜色 2 2" xfId="541"/>
    <cellStyle name="好_桂教报〔2011〕75号附件1的附件3" xfId="542"/>
    <cellStyle name="标题 1 7" xfId="543"/>
    <cellStyle name="计算" xfId="544" builtinId="22"/>
    <cellStyle name="40% - 强调文字颜色 1 7" xfId="545"/>
    <cellStyle name="no dec" xfId="546"/>
    <cellStyle name="标题 4" xfId="547" builtinId="19"/>
    <cellStyle name="40% - 强调文字颜色 4" xfId="548" builtinId="43"/>
    <cellStyle name="差 6" xfId="549"/>
    <cellStyle name="标题 4 7" xfId="550"/>
    <cellStyle name="40% - 强调文字颜色 4 7" xfId="551"/>
    <cellStyle name="差_桂财教(2010)245号附件（2010年县镇学校扩容改造和寄宿制学校及附属生活设施建设资金预算）" xfId="552"/>
    <cellStyle name="链接单元格 2" xfId="553"/>
    <cellStyle name="千位分隔 3 2 2" xfId="554"/>
    <cellStyle name="好 6" xfId="555"/>
    <cellStyle name="0,0&#13;&#10;NA&#13;&#10; 5" xfId="556"/>
    <cellStyle name="60% - 强调文字颜色 2 3" xfId="557"/>
    <cellStyle name="Date" xfId="558"/>
    <cellStyle name="Column Headings" xfId="559"/>
    <cellStyle name="公司标准表" xfId="560"/>
    <cellStyle name="style2" xfId="561"/>
    <cellStyle name="_梧州市扶持民办幼儿园申报表（审核公式）" xfId="562"/>
    <cellStyle name="常规 15" xfId="563"/>
    <cellStyle name="40% - 强调文字颜色 6 3 2" xfId="564"/>
    <cellStyle name="常规 2 11" xfId="565"/>
    <cellStyle name="?? [0]" xfId="566"/>
    <cellStyle name="style1" xfId="567"/>
    <cellStyle name="_梧州市扶持集体、企事业单位办园申报表（审核公式）" xfId="568"/>
    <cellStyle name="汇总 4" xfId="569"/>
    <cellStyle name="常规 6" xfId="570"/>
    <cellStyle name="强调文字颜色 5" xfId="571" builtinId="45"/>
    <cellStyle name="千位分隔[0]" xfId="572" builtinId="6"/>
    <cellStyle name="20% - 强调文字颜色 6 3" xfId="573"/>
    <cellStyle name="20% - 强调文字颜色 5" xfId="574" builtinId="46"/>
    <cellStyle name="20% - 强调文字颜色 4 2" xfId="575"/>
    <cellStyle name="40% - 强调文字颜色 4 4" xfId="576"/>
    <cellStyle name="40% - 强调文字颜色 1" xfId="577" builtinId="31"/>
    <cellStyle name="标题 1" xfId="578" builtinId="16"/>
    <cellStyle name="差 3" xfId="579"/>
    <cellStyle name="标题 4 4" xfId="580"/>
    <cellStyle name="标题 2 2" xfId="581"/>
    <cellStyle name="40% - 强调文字颜色 2 2" xfId="582"/>
    <cellStyle name="常规 8 2" xfId="583"/>
    <cellStyle name="千位分隔 2" xfId="584"/>
    <cellStyle name="解释性文本 3 2" xfId="585"/>
    <cellStyle name="Calc Currency (0)" xfId="586"/>
    <cellStyle name="40% - 强调文字颜色 4 3" xfId="587"/>
    <cellStyle name="输入 7" xfId="588"/>
    <cellStyle name="差 2" xfId="589"/>
    <cellStyle name="标题 4 3" xfId="590"/>
    <cellStyle name="40% - 强调文字颜色 2 3 2" xfId="591"/>
    <cellStyle name="Linked Cells" xfId="592"/>
    <cellStyle name="Monétaire [0]_!!!GO" xfId="593"/>
    <cellStyle name="链接单元格 6" xfId="594"/>
    <cellStyle name="20% - 强调文字颜色 5 3 2" xfId="595"/>
    <cellStyle name="60% - 强调文字颜色 6 4" xfId="596"/>
    <cellStyle name="20% - 强调文字颜色 2 6" xfId="597"/>
    <cellStyle name="常规 4 4" xfId="598"/>
    <cellStyle name="60% - 强调文字颜色 5 7" xfId="599"/>
    <cellStyle name="强调文字颜色 3 4" xfId="600"/>
    <cellStyle name="60% - 强调文字颜色 5 6" xfId="601"/>
    <cellStyle name="强调文字颜色 3 3" xfId="602"/>
    <cellStyle name="常规 4 3" xfId="603"/>
    <cellStyle name="_审计调查表.V3" xfId="604"/>
    <cellStyle name="常规 27" xfId="605"/>
    <cellStyle name="{Z'0000(1 dec)}" xfId="606"/>
    <cellStyle name="好_玉林市2011年农村中小学校舍维修改造资金项目890" xfId="607"/>
    <cellStyle name="强调文字颜色 5 3" xfId="608"/>
    <cellStyle name="PSChar" xfId="609"/>
    <cellStyle name="常规 14" xfId="610"/>
    <cellStyle name="常规 2 10" xfId="611"/>
    <cellStyle name="货币[0]" xfId="612" builtinId="7"/>
    <cellStyle name="链接单元格 4" xfId="613"/>
    <cellStyle name="差_桂财教(2011)261号2012年薄改计划资金附件" xfId="614"/>
    <cellStyle name="标题 7" xfId="615"/>
    <cellStyle name="20% - 强调文字颜色 1 2 2" xfId="616"/>
    <cellStyle name="COST1" xfId="617"/>
    <cellStyle name="40% - 强调文字颜色 5 2 2" xfId="618"/>
    <cellStyle name="20% - 强调文字颜色 3 3 2" xfId="619"/>
    <cellStyle name="40% - 强调文字颜色 1 2 2" xfId="620"/>
    <cellStyle name="差_2013年薄改计划资金附件1220" xfId="621"/>
    <cellStyle name="40% - 强调文字颜色 5" xfId="622" builtinId="47"/>
    <cellStyle name="标题 5" xfId="623"/>
    <cellStyle name="差 7" xfId="624"/>
    <cellStyle name="标题 2 6" xfId="625"/>
    <cellStyle name="40% - 强调文字颜色 2 6" xfId="626"/>
    <cellStyle name="표준_0N-HANDLING " xfId="627"/>
    <cellStyle name="Comma  - Style7" xfId="628"/>
    <cellStyle name="Column_Title" xfId="629"/>
    <cellStyle name="Lines Fill" xfId="630"/>
    <cellStyle name="常规 31" xfId="631"/>
    <cellStyle name="常规 26" xfId="63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3"/>
  <sheetViews>
    <sheetView showZeros="0" tabSelected="1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4.25"/>
  <cols>
    <col min="1" max="1" width="14.275" style="5" customWidth="true"/>
    <col min="2" max="2" width="9.88333333333333" style="6" customWidth="true"/>
    <col min="3" max="3" width="28.7583333333333" style="5" customWidth="true"/>
    <col min="4" max="4" width="12.9166666666667" style="7" customWidth="true"/>
    <col min="5" max="5" width="9.25" style="7" customWidth="true"/>
    <col min="6" max="6" width="28.8916666666667" style="7" customWidth="true"/>
    <col min="7" max="7" width="13.8916666666667" style="7" customWidth="true"/>
    <col min="8" max="8" width="13.2416666666667" style="2" customWidth="true"/>
    <col min="9" max="9" width="18.2666666666667" style="2" customWidth="true"/>
    <col min="10" max="16384" width="9" style="2"/>
  </cols>
  <sheetData>
    <row r="1" ht="19.5" customHeight="true" spans="1:3">
      <c r="A1" s="8" t="s">
        <v>0</v>
      </c>
      <c r="B1" s="9"/>
      <c r="C1" s="8"/>
    </row>
    <row r="2" s="1" customFormat="true" ht="72" customHeight="true" spans="1:9">
      <c r="A2" s="10" t="s">
        <v>1</v>
      </c>
      <c r="B2" s="11"/>
      <c r="C2" s="10"/>
      <c r="D2" s="12"/>
      <c r="E2" s="12"/>
      <c r="F2" s="12"/>
      <c r="G2" s="12"/>
      <c r="H2" s="12"/>
      <c r="I2" s="12"/>
    </row>
    <row r="3" s="1" customFormat="true" ht="15.75" customHeight="true" spans="1:9">
      <c r="A3" s="13"/>
      <c r="B3" s="14"/>
      <c r="C3" s="13"/>
      <c r="D3" s="15"/>
      <c r="E3" s="15"/>
      <c r="F3" s="15"/>
      <c r="G3" s="15"/>
      <c r="H3" s="15"/>
      <c r="I3" s="37" t="s">
        <v>2</v>
      </c>
    </row>
    <row r="4" s="2" customFormat="true" ht="28.2" customHeight="true" spans="1:9">
      <c r="A4" s="16" t="s">
        <v>3</v>
      </c>
      <c r="B4" s="17" t="s">
        <v>4</v>
      </c>
      <c r="C4" s="17"/>
      <c r="D4" s="17"/>
      <c r="E4" s="34">
        <v>44896</v>
      </c>
      <c r="F4" s="20"/>
      <c r="G4" s="20"/>
      <c r="H4" s="20" t="s">
        <v>5</v>
      </c>
      <c r="I4" s="38" t="s">
        <v>6</v>
      </c>
    </row>
    <row r="5" s="2" customFormat="true" ht="79" customHeight="true" spans="1:9">
      <c r="A5" s="16"/>
      <c r="B5" s="18" t="s">
        <v>7</v>
      </c>
      <c r="C5" s="19" t="s">
        <v>8</v>
      </c>
      <c r="D5" s="20" t="s">
        <v>9</v>
      </c>
      <c r="E5" s="19" t="s">
        <v>10</v>
      </c>
      <c r="F5" s="19" t="s">
        <v>11</v>
      </c>
      <c r="G5" s="20" t="s">
        <v>9</v>
      </c>
      <c r="H5" s="20"/>
      <c r="I5" s="39" t="s">
        <v>12</v>
      </c>
    </row>
    <row r="6" s="3" customFormat="true" ht="31" customHeight="true" spans="1:9">
      <c r="A6" s="21" t="s">
        <v>13</v>
      </c>
      <c r="B6" s="22">
        <f>B7+B11+B16+B21+B24+B27+B32+B35+B38+B42+B48+B60+B71+B77</f>
        <v>258</v>
      </c>
      <c r="C6" s="23" t="s">
        <v>14</v>
      </c>
      <c r="D6" s="24">
        <f>B6*5532.57</f>
        <v>1427403.06</v>
      </c>
      <c r="E6" s="24">
        <f>E7+E11+E16+E21+E24+E27+E32+E35+E38+E42+E48+E60+E71+E77</f>
        <v>5006</v>
      </c>
      <c r="F6" s="23" t="s">
        <v>15</v>
      </c>
      <c r="G6" s="24">
        <f>E6*5712.57</f>
        <v>28597125.42</v>
      </c>
      <c r="H6" s="24">
        <f>D6+G6</f>
        <v>30024528.48</v>
      </c>
      <c r="I6" s="40"/>
    </row>
    <row r="7" s="3" customFormat="true" ht="31" customHeight="true" spans="1:9">
      <c r="A7" s="25" t="s">
        <v>16</v>
      </c>
      <c r="B7" s="25">
        <f>B8</f>
        <v>0</v>
      </c>
      <c r="C7" s="23"/>
      <c r="D7" s="24">
        <f t="shared" ref="D7:D38" si="0">B7*5532.57</f>
        <v>0</v>
      </c>
      <c r="E7" s="35">
        <f>SUM(E8)</f>
        <v>193</v>
      </c>
      <c r="F7" s="23"/>
      <c r="G7" s="24">
        <f t="shared" ref="G7:G38" si="1">E7*5712.57</f>
        <v>1102526.01</v>
      </c>
      <c r="H7" s="24">
        <f t="shared" ref="H7:H38" si="2">D7+G7</f>
        <v>1102526.01</v>
      </c>
      <c r="I7" s="40"/>
    </row>
    <row r="8" ht="31" customHeight="true" spans="1:9">
      <c r="A8" s="26" t="s">
        <v>17</v>
      </c>
      <c r="B8" s="27">
        <f>B9+B10</f>
        <v>0</v>
      </c>
      <c r="C8" s="23"/>
      <c r="D8" s="28">
        <f t="shared" si="0"/>
        <v>0</v>
      </c>
      <c r="E8" s="36">
        <f>SUM(E9:E10)</f>
        <v>193</v>
      </c>
      <c r="F8" s="23"/>
      <c r="G8" s="28">
        <f t="shared" si="1"/>
        <v>1102526.01</v>
      </c>
      <c r="H8" s="28">
        <f t="shared" si="2"/>
        <v>1102526.01</v>
      </c>
      <c r="I8" s="41"/>
    </row>
    <row r="9" s="4" customFormat="true" ht="31" customHeight="true" spans="1:9">
      <c r="A9" s="29" t="s">
        <v>18</v>
      </c>
      <c r="B9" s="29">
        <v>0</v>
      </c>
      <c r="C9" s="23"/>
      <c r="D9" s="28">
        <f t="shared" si="0"/>
        <v>0</v>
      </c>
      <c r="E9" s="36">
        <v>134</v>
      </c>
      <c r="F9" s="23"/>
      <c r="G9" s="28">
        <f t="shared" si="1"/>
        <v>765484.38</v>
      </c>
      <c r="H9" s="28">
        <f t="shared" si="2"/>
        <v>765484.38</v>
      </c>
      <c r="I9" s="41" t="s">
        <v>19</v>
      </c>
    </row>
    <row r="10" s="4" customFormat="true" ht="31" customHeight="true" spans="1:9">
      <c r="A10" s="29" t="s">
        <v>20</v>
      </c>
      <c r="B10" s="30">
        <v>0</v>
      </c>
      <c r="C10" s="23"/>
      <c r="D10" s="28">
        <f t="shared" si="0"/>
        <v>0</v>
      </c>
      <c r="E10" s="36">
        <v>59</v>
      </c>
      <c r="F10" s="23"/>
      <c r="G10" s="28">
        <f t="shared" si="1"/>
        <v>337041.63</v>
      </c>
      <c r="H10" s="28">
        <f t="shared" si="2"/>
        <v>337041.63</v>
      </c>
      <c r="I10" s="41" t="s">
        <v>19</v>
      </c>
    </row>
    <row r="11" s="3" customFormat="true" ht="31" customHeight="true" spans="1:9">
      <c r="A11" s="26" t="s">
        <v>21</v>
      </c>
      <c r="B11" s="27">
        <f>B12</f>
        <v>0</v>
      </c>
      <c r="C11" s="23"/>
      <c r="D11" s="24">
        <f t="shared" si="0"/>
        <v>0</v>
      </c>
      <c r="E11" s="35">
        <f>SUM(E12)</f>
        <v>427</v>
      </c>
      <c r="F11" s="23"/>
      <c r="G11" s="24">
        <f t="shared" si="1"/>
        <v>2439267.39</v>
      </c>
      <c r="H11" s="24">
        <f t="shared" si="2"/>
        <v>2439267.39</v>
      </c>
      <c r="I11" s="40"/>
    </row>
    <row r="12" ht="31" customHeight="true" spans="1:9">
      <c r="A12" s="26" t="s">
        <v>17</v>
      </c>
      <c r="B12" s="27">
        <f>B13+B14+B15</f>
        <v>0</v>
      </c>
      <c r="C12" s="23"/>
      <c r="D12" s="28">
        <f t="shared" si="0"/>
        <v>0</v>
      </c>
      <c r="E12" s="36">
        <f>SUM(E13:E15)</f>
        <v>427</v>
      </c>
      <c r="F12" s="23"/>
      <c r="G12" s="28">
        <f t="shared" si="1"/>
        <v>2439267.39</v>
      </c>
      <c r="H12" s="28">
        <f t="shared" si="2"/>
        <v>2439267.39</v>
      </c>
      <c r="I12" s="41"/>
    </row>
    <row r="13" ht="31" customHeight="true" spans="1:9">
      <c r="A13" s="29" t="s">
        <v>22</v>
      </c>
      <c r="B13" s="30">
        <v>0</v>
      </c>
      <c r="C13" s="23"/>
      <c r="D13" s="28">
        <f t="shared" si="0"/>
        <v>0</v>
      </c>
      <c r="E13" s="36">
        <v>68</v>
      </c>
      <c r="F13" s="23"/>
      <c r="G13" s="28">
        <f t="shared" si="1"/>
        <v>388454.76</v>
      </c>
      <c r="H13" s="28">
        <f t="shared" si="2"/>
        <v>388454.76</v>
      </c>
      <c r="I13" s="41" t="s">
        <v>19</v>
      </c>
    </row>
    <row r="14" ht="31" customHeight="true" spans="1:9">
      <c r="A14" s="29" t="s">
        <v>23</v>
      </c>
      <c r="B14" s="30">
        <v>0</v>
      </c>
      <c r="C14" s="23"/>
      <c r="D14" s="28">
        <f t="shared" si="0"/>
        <v>0</v>
      </c>
      <c r="E14" s="36">
        <v>199</v>
      </c>
      <c r="F14" s="23"/>
      <c r="G14" s="28">
        <f t="shared" si="1"/>
        <v>1136801.43</v>
      </c>
      <c r="H14" s="28">
        <f t="shared" si="2"/>
        <v>1136801.43</v>
      </c>
      <c r="I14" s="41" t="s">
        <v>19</v>
      </c>
    </row>
    <row r="15" s="4" customFormat="true" ht="31" customHeight="true" spans="1:9">
      <c r="A15" s="29" t="s">
        <v>24</v>
      </c>
      <c r="B15" s="30">
        <v>0</v>
      </c>
      <c r="C15" s="23"/>
      <c r="D15" s="28">
        <f t="shared" si="0"/>
        <v>0</v>
      </c>
      <c r="E15" s="36">
        <v>160</v>
      </c>
      <c r="F15" s="23"/>
      <c r="G15" s="28">
        <f t="shared" si="1"/>
        <v>914011.2</v>
      </c>
      <c r="H15" s="28">
        <f t="shared" si="2"/>
        <v>914011.2</v>
      </c>
      <c r="I15" s="41" t="s">
        <v>19</v>
      </c>
    </row>
    <row r="16" s="4" customFormat="true" ht="26" customHeight="true" spans="1:9">
      <c r="A16" s="26" t="s">
        <v>25</v>
      </c>
      <c r="B16" s="31">
        <f>SUM(B17)</f>
        <v>27</v>
      </c>
      <c r="C16" s="32"/>
      <c r="D16" s="24">
        <f t="shared" si="0"/>
        <v>149379.39</v>
      </c>
      <c r="E16" s="35">
        <f>SUM(E17)</f>
        <v>232</v>
      </c>
      <c r="F16" s="32"/>
      <c r="G16" s="24">
        <f t="shared" si="1"/>
        <v>1325316.24</v>
      </c>
      <c r="H16" s="24">
        <f t="shared" si="2"/>
        <v>1474695.63</v>
      </c>
      <c r="I16" s="40"/>
    </row>
    <row r="17" s="4" customFormat="true" ht="26" customHeight="true" spans="1:9">
      <c r="A17" s="26" t="s">
        <v>17</v>
      </c>
      <c r="B17" s="33">
        <f>SUM(B18:B20)</f>
        <v>27</v>
      </c>
      <c r="C17" s="32"/>
      <c r="D17" s="28">
        <f t="shared" si="0"/>
        <v>149379.39</v>
      </c>
      <c r="E17" s="36">
        <f>SUM(E18:E20)</f>
        <v>232</v>
      </c>
      <c r="F17" s="32"/>
      <c r="G17" s="28">
        <f t="shared" si="1"/>
        <v>1325316.24</v>
      </c>
      <c r="H17" s="28">
        <f t="shared" si="2"/>
        <v>1474695.63</v>
      </c>
      <c r="I17" s="40"/>
    </row>
    <row r="18" ht="26" customHeight="true" spans="1:9">
      <c r="A18" s="29" t="s">
        <v>26</v>
      </c>
      <c r="B18" s="30">
        <v>0</v>
      </c>
      <c r="C18" s="32"/>
      <c r="D18" s="28">
        <f t="shared" si="0"/>
        <v>0</v>
      </c>
      <c r="E18" s="36">
        <v>137</v>
      </c>
      <c r="F18" s="32"/>
      <c r="G18" s="28">
        <f t="shared" si="1"/>
        <v>782622.09</v>
      </c>
      <c r="H18" s="28">
        <f t="shared" si="2"/>
        <v>782622.09</v>
      </c>
      <c r="I18" s="41" t="s">
        <v>27</v>
      </c>
    </row>
    <row r="19" s="4" customFormat="true" ht="26" customHeight="true" spans="1:9">
      <c r="A19" s="29" t="s">
        <v>28</v>
      </c>
      <c r="B19" s="33">
        <v>0</v>
      </c>
      <c r="C19" s="32"/>
      <c r="D19" s="28">
        <f t="shared" si="0"/>
        <v>0</v>
      </c>
      <c r="E19" s="36">
        <v>59</v>
      </c>
      <c r="F19" s="32"/>
      <c r="G19" s="28">
        <f t="shared" si="1"/>
        <v>337041.63</v>
      </c>
      <c r="H19" s="28">
        <f t="shared" si="2"/>
        <v>337041.63</v>
      </c>
      <c r="I19" s="41" t="s">
        <v>27</v>
      </c>
    </row>
    <row r="20" s="4" customFormat="true" ht="26" customHeight="true" spans="1:9">
      <c r="A20" s="29" t="s">
        <v>29</v>
      </c>
      <c r="B20" s="33">
        <v>27</v>
      </c>
      <c r="C20" s="32"/>
      <c r="D20" s="28">
        <f t="shared" si="0"/>
        <v>149379.39</v>
      </c>
      <c r="E20" s="36">
        <v>36</v>
      </c>
      <c r="F20" s="32"/>
      <c r="G20" s="28">
        <f t="shared" si="1"/>
        <v>205652.52</v>
      </c>
      <c r="H20" s="28">
        <f t="shared" si="2"/>
        <v>355031.91</v>
      </c>
      <c r="I20" s="41" t="s">
        <v>27</v>
      </c>
    </row>
    <row r="21" s="3" customFormat="true" ht="26" customHeight="true" spans="1:9">
      <c r="A21" s="26" t="s">
        <v>30</v>
      </c>
      <c r="B21" s="27">
        <f>B22</f>
        <v>0</v>
      </c>
      <c r="C21" s="32"/>
      <c r="D21" s="24">
        <f t="shared" si="0"/>
        <v>0</v>
      </c>
      <c r="E21" s="35">
        <f>SUM(E22)</f>
        <v>133</v>
      </c>
      <c r="F21" s="32"/>
      <c r="G21" s="24">
        <f t="shared" si="1"/>
        <v>759771.81</v>
      </c>
      <c r="H21" s="24">
        <f t="shared" si="2"/>
        <v>759771.81</v>
      </c>
      <c r="I21" s="40"/>
    </row>
    <row r="22" s="3" customFormat="true" ht="26" customHeight="true" spans="1:9">
      <c r="A22" s="26" t="s">
        <v>17</v>
      </c>
      <c r="B22" s="27">
        <f>B23</f>
        <v>0</v>
      </c>
      <c r="C22" s="32"/>
      <c r="D22" s="28">
        <f t="shared" si="0"/>
        <v>0</v>
      </c>
      <c r="E22" s="36">
        <f>SUM(E23)</f>
        <v>133</v>
      </c>
      <c r="F22" s="32"/>
      <c r="G22" s="28">
        <f t="shared" si="1"/>
        <v>759771.81</v>
      </c>
      <c r="H22" s="28">
        <f t="shared" si="2"/>
        <v>759771.81</v>
      </c>
      <c r="I22" s="40"/>
    </row>
    <row r="23" s="4" customFormat="true" ht="26" customHeight="true" spans="1:9">
      <c r="A23" s="29" t="s">
        <v>31</v>
      </c>
      <c r="B23" s="30">
        <v>0</v>
      </c>
      <c r="C23" s="32"/>
      <c r="D23" s="28">
        <f t="shared" si="0"/>
        <v>0</v>
      </c>
      <c r="E23" s="36">
        <v>133</v>
      </c>
      <c r="F23" s="32"/>
      <c r="G23" s="28">
        <f t="shared" si="1"/>
        <v>759771.81</v>
      </c>
      <c r="H23" s="28">
        <f t="shared" si="2"/>
        <v>759771.81</v>
      </c>
      <c r="I23" s="41" t="s">
        <v>19</v>
      </c>
    </row>
    <row r="24" s="4" customFormat="true" ht="26" customHeight="true" spans="1:9">
      <c r="A24" s="26" t="s">
        <v>32</v>
      </c>
      <c r="B24" s="27">
        <f>B25</f>
        <v>0</v>
      </c>
      <c r="C24" s="32"/>
      <c r="D24" s="24">
        <f t="shared" si="0"/>
        <v>0</v>
      </c>
      <c r="E24" s="35">
        <f>SUM(E25)</f>
        <v>121</v>
      </c>
      <c r="F24" s="32"/>
      <c r="G24" s="24">
        <f t="shared" si="1"/>
        <v>691220.97</v>
      </c>
      <c r="H24" s="24">
        <f t="shared" si="2"/>
        <v>691220.97</v>
      </c>
      <c r="I24" s="40"/>
    </row>
    <row r="25" ht="26" customHeight="true" spans="1:9">
      <c r="A25" s="26" t="s">
        <v>17</v>
      </c>
      <c r="B25" s="27">
        <f>B26</f>
        <v>0</v>
      </c>
      <c r="C25" s="32"/>
      <c r="D25" s="28">
        <f t="shared" si="0"/>
        <v>0</v>
      </c>
      <c r="E25" s="36">
        <f>SUM(E26)</f>
        <v>121</v>
      </c>
      <c r="F25" s="32"/>
      <c r="G25" s="28">
        <f t="shared" si="1"/>
        <v>691220.97</v>
      </c>
      <c r="H25" s="28">
        <f t="shared" si="2"/>
        <v>691220.97</v>
      </c>
      <c r="I25" s="41"/>
    </row>
    <row r="26" ht="26" customHeight="true" spans="1:9">
      <c r="A26" s="29" t="s">
        <v>33</v>
      </c>
      <c r="B26" s="30">
        <v>0</v>
      </c>
      <c r="C26" s="32"/>
      <c r="D26" s="28">
        <f t="shared" si="0"/>
        <v>0</v>
      </c>
      <c r="E26" s="36">
        <v>121</v>
      </c>
      <c r="F26" s="32"/>
      <c r="G26" s="28">
        <f t="shared" si="1"/>
        <v>691220.97</v>
      </c>
      <c r="H26" s="28">
        <f t="shared" si="2"/>
        <v>691220.97</v>
      </c>
      <c r="I26" s="41" t="s">
        <v>19</v>
      </c>
    </row>
    <row r="27" s="4" customFormat="true" ht="26" customHeight="true" spans="1:9">
      <c r="A27" s="26" t="s">
        <v>34</v>
      </c>
      <c r="B27" s="27">
        <f>B28+B30</f>
        <v>0</v>
      </c>
      <c r="C27" s="32"/>
      <c r="D27" s="24">
        <f t="shared" si="0"/>
        <v>0</v>
      </c>
      <c r="E27" s="35">
        <f>E28+E30</f>
        <v>88</v>
      </c>
      <c r="F27" s="32"/>
      <c r="G27" s="24">
        <f t="shared" si="1"/>
        <v>502706.16</v>
      </c>
      <c r="H27" s="24">
        <f t="shared" si="2"/>
        <v>502706.16</v>
      </c>
      <c r="I27" s="40"/>
    </row>
    <row r="28" s="4" customFormat="true" ht="26" customHeight="true" spans="1:9">
      <c r="A28" s="26" t="s">
        <v>35</v>
      </c>
      <c r="B28" s="27">
        <f>B29</f>
        <v>0</v>
      </c>
      <c r="C28" s="32"/>
      <c r="D28" s="28">
        <f t="shared" si="0"/>
        <v>0</v>
      </c>
      <c r="E28" s="36">
        <f>SUM(E29)</f>
        <v>73</v>
      </c>
      <c r="F28" s="32"/>
      <c r="G28" s="28">
        <f t="shared" si="1"/>
        <v>417017.61</v>
      </c>
      <c r="H28" s="28">
        <f t="shared" si="2"/>
        <v>417017.61</v>
      </c>
      <c r="I28" s="40"/>
    </row>
    <row r="29" s="3" customFormat="true" ht="26" customHeight="true" spans="1:9">
      <c r="A29" s="29" t="s">
        <v>36</v>
      </c>
      <c r="B29" s="30">
        <v>0</v>
      </c>
      <c r="C29" s="32"/>
      <c r="D29" s="28">
        <f t="shared" si="0"/>
        <v>0</v>
      </c>
      <c r="E29" s="36">
        <v>73</v>
      </c>
      <c r="F29" s="32"/>
      <c r="G29" s="28">
        <f t="shared" si="1"/>
        <v>417017.61</v>
      </c>
      <c r="H29" s="28">
        <f t="shared" si="2"/>
        <v>417017.61</v>
      </c>
      <c r="I29" s="40"/>
    </row>
    <row r="30" ht="26" customHeight="true" spans="1:9">
      <c r="A30" s="26" t="s">
        <v>17</v>
      </c>
      <c r="B30" s="27">
        <f>B31</f>
        <v>0</v>
      </c>
      <c r="C30" s="32"/>
      <c r="D30" s="28">
        <f t="shared" si="0"/>
        <v>0</v>
      </c>
      <c r="E30" s="36">
        <f>SUM(E31)</f>
        <v>15</v>
      </c>
      <c r="F30" s="32"/>
      <c r="G30" s="28">
        <f t="shared" si="1"/>
        <v>85688.55</v>
      </c>
      <c r="H30" s="28">
        <f t="shared" si="2"/>
        <v>85688.55</v>
      </c>
      <c r="I30" s="41"/>
    </row>
    <row r="31" ht="26" customHeight="true" spans="1:9">
      <c r="A31" s="29" t="s">
        <v>37</v>
      </c>
      <c r="B31" s="30">
        <v>0</v>
      </c>
      <c r="C31" s="32"/>
      <c r="D31" s="28">
        <f t="shared" si="0"/>
        <v>0</v>
      </c>
      <c r="E31" s="36">
        <v>15</v>
      </c>
      <c r="F31" s="32"/>
      <c r="G31" s="28">
        <f t="shared" si="1"/>
        <v>85688.55</v>
      </c>
      <c r="H31" s="28">
        <f t="shared" si="2"/>
        <v>85688.55</v>
      </c>
      <c r="I31" s="41" t="s">
        <v>19</v>
      </c>
    </row>
    <row r="32" s="4" customFormat="true" ht="26" customHeight="true" spans="1:9">
      <c r="A32" s="26" t="s">
        <v>38</v>
      </c>
      <c r="B32" s="27">
        <f>B33</f>
        <v>0</v>
      </c>
      <c r="C32" s="32"/>
      <c r="D32" s="24">
        <f t="shared" si="0"/>
        <v>0</v>
      </c>
      <c r="E32" s="35">
        <f>SUM(E33)</f>
        <v>179</v>
      </c>
      <c r="F32" s="32"/>
      <c r="G32" s="24">
        <f t="shared" si="1"/>
        <v>1022550.03</v>
      </c>
      <c r="H32" s="24">
        <f t="shared" si="2"/>
        <v>1022550.03</v>
      </c>
      <c r="I32" s="40"/>
    </row>
    <row r="33" ht="26" customHeight="true" spans="1:9">
      <c r="A33" s="26" t="s">
        <v>17</v>
      </c>
      <c r="B33" s="27">
        <f>B34</f>
        <v>0</v>
      </c>
      <c r="C33" s="32"/>
      <c r="D33" s="28">
        <f t="shared" si="0"/>
        <v>0</v>
      </c>
      <c r="E33" s="36">
        <f>SUM(E34)</f>
        <v>179</v>
      </c>
      <c r="F33" s="32"/>
      <c r="G33" s="28">
        <f t="shared" si="1"/>
        <v>1022550.03</v>
      </c>
      <c r="H33" s="28">
        <f t="shared" si="2"/>
        <v>1022550.03</v>
      </c>
      <c r="I33" s="41"/>
    </row>
    <row r="34" s="4" customFormat="true" ht="26" customHeight="true" spans="1:9">
      <c r="A34" s="29" t="s">
        <v>39</v>
      </c>
      <c r="B34" s="30">
        <v>0</v>
      </c>
      <c r="C34" s="32"/>
      <c r="D34" s="28">
        <f t="shared" si="0"/>
        <v>0</v>
      </c>
      <c r="E34" s="36">
        <v>179</v>
      </c>
      <c r="F34" s="32"/>
      <c r="G34" s="28">
        <f t="shared" si="1"/>
        <v>1022550.03</v>
      </c>
      <c r="H34" s="28">
        <f t="shared" si="2"/>
        <v>1022550.03</v>
      </c>
      <c r="I34" s="41" t="s">
        <v>19</v>
      </c>
    </row>
    <row r="35" s="4" customFormat="true" ht="26" customHeight="true" spans="1:9">
      <c r="A35" s="26" t="s">
        <v>40</v>
      </c>
      <c r="B35" s="27">
        <f>B36</f>
        <v>0</v>
      </c>
      <c r="C35" s="32"/>
      <c r="D35" s="24">
        <f t="shared" si="0"/>
        <v>0</v>
      </c>
      <c r="E35" s="35">
        <f>SUM(E36)</f>
        <v>206</v>
      </c>
      <c r="F35" s="32"/>
      <c r="G35" s="24">
        <f t="shared" si="1"/>
        <v>1176789.42</v>
      </c>
      <c r="H35" s="24">
        <f t="shared" si="2"/>
        <v>1176789.42</v>
      </c>
      <c r="I35" s="40"/>
    </row>
    <row r="36" ht="26" customHeight="true" spans="1:9">
      <c r="A36" s="26" t="s">
        <v>17</v>
      </c>
      <c r="B36" s="27">
        <f>B37</f>
        <v>0</v>
      </c>
      <c r="C36" s="32"/>
      <c r="D36" s="28">
        <f t="shared" si="0"/>
        <v>0</v>
      </c>
      <c r="E36" s="36">
        <f>SUM(E37)</f>
        <v>206</v>
      </c>
      <c r="F36" s="32"/>
      <c r="G36" s="28">
        <f t="shared" si="1"/>
        <v>1176789.42</v>
      </c>
      <c r="H36" s="28">
        <f t="shared" si="2"/>
        <v>1176789.42</v>
      </c>
      <c r="I36" s="41"/>
    </row>
    <row r="37" s="4" customFormat="true" ht="26" customHeight="true" spans="1:9">
      <c r="A37" s="29" t="s">
        <v>41</v>
      </c>
      <c r="B37" s="30">
        <v>0</v>
      </c>
      <c r="C37" s="32"/>
      <c r="D37" s="28">
        <f t="shared" si="0"/>
        <v>0</v>
      </c>
      <c r="E37" s="36">
        <v>206</v>
      </c>
      <c r="F37" s="32"/>
      <c r="G37" s="28">
        <f t="shared" si="1"/>
        <v>1176789.42</v>
      </c>
      <c r="H37" s="28">
        <f t="shared" si="2"/>
        <v>1176789.42</v>
      </c>
      <c r="I37" s="41" t="s">
        <v>27</v>
      </c>
    </row>
    <row r="38" s="4" customFormat="true" ht="26" customHeight="true" spans="1:9">
      <c r="A38" s="26" t="s">
        <v>42</v>
      </c>
      <c r="B38" s="31">
        <f>SUM(B39)</f>
        <v>33</v>
      </c>
      <c r="C38" s="32"/>
      <c r="D38" s="24">
        <f t="shared" si="0"/>
        <v>182574.81</v>
      </c>
      <c r="E38" s="35">
        <f>SUM(E39)</f>
        <v>236</v>
      </c>
      <c r="F38" s="32"/>
      <c r="G38" s="24">
        <f t="shared" si="1"/>
        <v>1348166.52</v>
      </c>
      <c r="H38" s="24">
        <f t="shared" si="2"/>
        <v>1530741.33</v>
      </c>
      <c r="I38" s="40"/>
    </row>
    <row r="39" ht="26" customHeight="true" spans="1:9">
      <c r="A39" s="26" t="s">
        <v>17</v>
      </c>
      <c r="B39" s="33">
        <f>SUM(B40:B41)</f>
        <v>33</v>
      </c>
      <c r="C39" s="32"/>
      <c r="D39" s="28">
        <f t="shared" ref="D39:D83" si="3">B39*5532.57</f>
        <v>182574.81</v>
      </c>
      <c r="E39" s="36">
        <f>SUM(E40:E41)</f>
        <v>236</v>
      </c>
      <c r="F39" s="32"/>
      <c r="G39" s="28">
        <f t="shared" ref="G39:G83" si="4">E39*5712.57</f>
        <v>1348166.52</v>
      </c>
      <c r="H39" s="28">
        <f t="shared" ref="H39:H83" si="5">D39+G39</f>
        <v>1530741.33</v>
      </c>
      <c r="I39" s="41"/>
    </row>
    <row r="40" ht="26" customHeight="true" spans="1:9">
      <c r="A40" s="29" t="s">
        <v>43</v>
      </c>
      <c r="B40" s="33">
        <v>33</v>
      </c>
      <c r="C40" s="32"/>
      <c r="D40" s="28">
        <f t="shared" si="3"/>
        <v>182574.81</v>
      </c>
      <c r="E40" s="36">
        <v>159</v>
      </c>
      <c r="F40" s="32"/>
      <c r="G40" s="28">
        <f t="shared" si="4"/>
        <v>908298.63</v>
      </c>
      <c r="H40" s="28">
        <f t="shared" si="5"/>
        <v>1090873.44</v>
      </c>
      <c r="I40" s="41" t="s">
        <v>27</v>
      </c>
    </row>
    <row r="41" ht="26" customHeight="true" spans="1:9">
      <c r="A41" s="29" t="s">
        <v>44</v>
      </c>
      <c r="B41" s="30">
        <v>0</v>
      </c>
      <c r="C41" s="32"/>
      <c r="D41" s="28">
        <f t="shared" si="3"/>
        <v>0</v>
      </c>
      <c r="E41" s="36">
        <v>77</v>
      </c>
      <c r="F41" s="32"/>
      <c r="G41" s="28">
        <f t="shared" si="4"/>
        <v>439867.89</v>
      </c>
      <c r="H41" s="28">
        <f t="shared" si="5"/>
        <v>439867.89</v>
      </c>
      <c r="I41" s="41" t="s">
        <v>27</v>
      </c>
    </row>
    <row r="42" s="4" customFormat="true" ht="26" customHeight="true" spans="1:9">
      <c r="A42" s="26" t="s">
        <v>45</v>
      </c>
      <c r="B42" s="27">
        <f>B43+B45</f>
        <v>0</v>
      </c>
      <c r="C42" s="32"/>
      <c r="D42" s="24">
        <f t="shared" si="3"/>
        <v>0</v>
      </c>
      <c r="E42" s="35">
        <f>E43+E45</f>
        <v>280</v>
      </c>
      <c r="F42" s="32"/>
      <c r="G42" s="24">
        <f t="shared" si="4"/>
        <v>1599519.6</v>
      </c>
      <c r="H42" s="24">
        <f t="shared" si="5"/>
        <v>1599519.6</v>
      </c>
      <c r="I42" s="40"/>
    </row>
    <row r="43" s="4" customFormat="true" ht="26" customHeight="true" spans="1:9">
      <c r="A43" s="26" t="s">
        <v>35</v>
      </c>
      <c r="B43" s="27">
        <f>B44</f>
        <v>0</v>
      </c>
      <c r="C43" s="32"/>
      <c r="D43" s="28">
        <f t="shared" si="3"/>
        <v>0</v>
      </c>
      <c r="E43" s="36">
        <f>SUM(E44)</f>
        <v>59</v>
      </c>
      <c r="F43" s="32"/>
      <c r="G43" s="28">
        <f t="shared" si="4"/>
        <v>337041.63</v>
      </c>
      <c r="H43" s="28">
        <f t="shared" si="5"/>
        <v>337041.63</v>
      </c>
      <c r="I43" s="40"/>
    </row>
    <row r="44" s="3" customFormat="true" ht="26" customHeight="true" spans="1:9">
      <c r="A44" s="29" t="s">
        <v>46</v>
      </c>
      <c r="B44" s="30">
        <v>0</v>
      </c>
      <c r="C44" s="32"/>
      <c r="D44" s="28">
        <f t="shared" si="3"/>
        <v>0</v>
      </c>
      <c r="E44" s="36">
        <v>59</v>
      </c>
      <c r="F44" s="32"/>
      <c r="G44" s="28">
        <f t="shared" si="4"/>
        <v>337041.63</v>
      </c>
      <c r="H44" s="28">
        <f t="shared" si="5"/>
        <v>337041.63</v>
      </c>
      <c r="I44" s="40"/>
    </row>
    <row r="45" ht="26" customHeight="true" spans="1:9">
      <c r="A45" s="26" t="s">
        <v>17</v>
      </c>
      <c r="B45" s="27">
        <f>B46+B47</f>
        <v>0</v>
      </c>
      <c r="C45" s="32"/>
      <c r="D45" s="28">
        <f t="shared" si="3"/>
        <v>0</v>
      </c>
      <c r="E45" s="36">
        <f>SUM(E46:E47)</f>
        <v>221</v>
      </c>
      <c r="F45" s="32"/>
      <c r="G45" s="28">
        <f t="shared" si="4"/>
        <v>1262477.97</v>
      </c>
      <c r="H45" s="28">
        <f t="shared" si="5"/>
        <v>1262477.97</v>
      </c>
      <c r="I45" s="41"/>
    </row>
    <row r="46" ht="26" customHeight="true" spans="1:9">
      <c r="A46" s="29" t="s">
        <v>47</v>
      </c>
      <c r="B46" s="30">
        <v>0</v>
      </c>
      <c r="C46" s="32"/>
      <c r="D46" s="28">
        <f t="shared" si="3"/>
        <v>0</v>
      </c>
      <c r="E46" s="36">
        <v>152</v>
      </c>
      <c r="F46" s="32"/>
      <c r="G46" s="28">
        <f t="shared" si="4"/>
        <v>868310.64</v>
      </c>
      <c r="H46" s="28">
        <f t="shared" si="5"/>
        <v>868310.64</v>
      </c>
      <c r="I46" s="41" t="s">
        <v>27</v>
      </c>
    </row>
    <row r="47" ht="26" customHeight="true" spans="1:9">
      <c r="A47" s="29" t="s">
        <v>48</v>
      </c>
      <c r="B47" s="30">
        <v>0</v>
      </c>
      <c r="C47" s="32"/>
      <c r="D47" s="28">
        <f t="shared" si="3"/>
        <v>0</v>
      </c>
      <c r="E47" s="36">
        <v>69</v>
      </c>
      <c r="F47" s="32"/>
      <c r="G47" s="28">
        <f t="shared" si="4"/>
        <v>394167.33</v>
      </c>
      <c r="H47" s="28">
        <f t="shared" si="5"/>
        <v>394167.33</v>
      </c>
      <c r="I47" s="41" t="s">
        <v>27</v>
      </c>
    </row>
    <row r="48" s="4" customFormat="true" ht="26" customHeight="true" spans="1:9">
      <c r="A48" s="26" t="s">
        <v>49</v>
      </c>
      <c r="B48" s="31">
        <f>B49+B51</f>
        <v>198</v>
      </c>
      <c r="C48" s="32"/>
      <c r="D48" s="24">
        <f t="shared" si="3"/>
        <v>1095448.86</v>
      </c>
      <c r="E48" s="35">
        <f>E49+E51</f>
        <v>1241</v>
      </c>
      <c r="F48" s="32"/>
      <c r="G48" s="24">
        <f t="shared" si="4"/>
        <v>7089299.37</v>
      </c>
      <c r="H48" s="24">
        <f t="shared" si="5"/>
        <v>8184748.23</v>
      </c>
      <c r="I48" s="40"/>
    </row>
    <row r="49" s="4" customFormat="true" ht="25" customHeight="true" spans="1:9">
      <c r="A49" s="26" t="s">
        <v>35</v>
      </c>
      <c r="B49" s="33">
        <f>B50</f>
        <v>0</v>
      </c>
      <c r="C49" s="32"/>
      <c r="D49" s="28">
        <f t="shared" si="3"/>
        <v>0</v>
      </c>
      <c r="E49" s="36">
        <f>SUM(E50)</f>
        <v>76</v>
      </c>
      <c r="F49" s="32"/>
      <c r="G49" s="28">
        <f t="shared" si="4"/>
        <v>434155.32</v>
      </c>
      <c r="H49" s="28">
        <f t="shared" si="5"/>
        <v>434155.32</v>
      </c>
      <c r="I49" s="40"/>
    </row>
    <row r="50" ht="115" customHeight="true" spans="1:9">
      <c r="A50" s="29" t="s">
        <v>50</v>
      </c>
      <c r="B50" s="33">
        <v>0</v>
      </c>
      <c r="C50" s="32"/>
      <c r="D50" s="28">
        <f t="shared" si="3"/>
        <v>0</v>
      </c>
      <c r="E50" s="36">
        <v>76</v>
      </c>
      <c r="F50" s="32"/>
      <c r="G50" s="28">
        <f t="shared" si="4"/>
        <v>434155.32</v>
      </c>
      <c r="H50" s="28">
        <f t="shared" si="5"/>
        <v>434155.32</v>
      </c>
      <c r="I50" s="42" t="s">
        <v>51</v>
      </c>
    </row>
    <row r="51" s="3" customFormat="true" ht="27" customHeight="true" spans="1:9">
      <c r="A51" s="26" t="s">
        <v>17</v>
      </c>
      <c r="B51" s="33">
        <f>SUM(B52:B59)</f>
        <v>198</v>
      </c>
      <c r="C51" s="32"/>
      <c r="D51" s="28">
        <f t="shared" si="3"/>
        <v>1095448.86</v>
      </c>
      <c r="E51" s="36">
        <f>SUM(E52:E59)</f>
        <v>1165</v>
      </c>
      <c r="F51" s="32"/>
      <c r="G51" s="28">
        <f t="shared" si="4"/>
        <v>6655144.05</v>
      </c>
      <c r="H51" s="28">
        <f t="shared" si="5"/>
        <v>7750592.91</v>
      </c>
      <c r="I51" s="40"/>
    </row>
    <row r="52" ht="27" customHeight="true" spans="1:9">
      <c r="A52" s="29" t="s">
        <v>52</v>
      </c>
      <c r="B52" s="30">
        <v>0</v>
      </c>
      <c r="C52" s="32"/>
      <c r="D52" s="28">
        <f t="shared" si="3"/>
        <v>0</v>
      </c>
      <c r="E52" s="36">
        <v>180</v>
      </c>
      <c r="F52" s="32"/>
      <c r="G52" s="28">
        <f t="shared" si="4"/>
        <v>1028262.6</v>
      </c>
      <c r="H52" s="28">
        <f t="shared" si="5"/>
        <v>1028262.6</v>
      </c>
      <c r="I52" s="41" t="s">
        <v>27</v>
      </c>
    </row>
    <row r="53" ht="27" customHeight="true" spans="1:9">
      <c r="A53" s="29" t="s">
        <v>53</v>
      </c>
      <c r="B53" s="30">
        <v>0</v>
      </c>
      <c r="C53" s="32"/>
      <c r="D53" s="28">
        <f t="shared" si="3"/>
        <v>0</v>
      </c>
      <c r="E53" s="36">
        <v>282</v>
      </c>
      <c r="F53" s="32"/>
      <c r="G53" s="28">
        <f t="shared" si="4"/>
        <v>1610944.74</v>
      </c>
      <c r="H53" s="28">
        <f t="shared" si="5"/>
        <v>1610944.74</v>
      </c>
      <c r="I53" s="41" t="s">
        <v>27</v>
      </c>
    </row>
    <row r="54" ht="27" customHeight="true" spans="1:9">
      <c r="A54" s="29" t="s">
        <v>54</v>
      </c>
      <c r="B54" s="30">
        <v>0</v>
      </c>
      <c r="C54" s="32"/>
      <c r="D54" s="28">
        <f t="shared" si="3"/>
        <v>0</v>
      </c>
      <c r="E54" s="36">
        <v>127</v>
      </c>
      <c r="F54" s="32"/>
      <c r="G54" s="28">
        <f t="shared" si="4"/>
        <v>725496.39</v>
      </c>
      <c r="H54" s="28">
        <f t="shared" si="5"/>
        <v>725496.39</v>
      </c>
      <c r="I54" s="41" t="s">
        <v>27</v>
      </c>
    </row>
    <row r="55" ht="27" customHeight="true" spans="1:9">
      <c r="A55" s="29" t="s">
        <v>55</v>
      </c>
      <c r="B55" s="33">
        <v>78</v>
      </c>
      <c r="C55" s="32"/>
      <c r="D55" s="28">
        <f t="shared" si="3"/>
        <v>431540.46</v>
      </c>
      <c r="E55" s="36">
        <v>105</v>
      </c>
      <c r="F55" s="32"/>
      <c r="G55" s="28">
        <f t="shared" si="4"/>
        <v>599819.85</v>
      </c>
      <c r="H55" s="28">
        <f t="shared" si="5"/>
        <v>1031360.31</v>
      </c>
      <c r="I55" s="41" t="s">
        <v>27</v>
      </c>
    </row>
    <row r="56" ht="27" customHeight="true" spans="1:9">
      <c r="A56" s="29" t="s">
        <v>56</v>
      </c>
      <c r="B56" s="33">
        <v>0</v>
      </c>
      <c r="C56" s="32"/>
      <c r="D56" s="28">
        <f t="shared" si="3"/>
        <v>0</v>
      </c>
      <c r="E56" s="36">
        <v>84</v>
      </c>
      <c r="F56" s="32"/>
      <c r="G56" s="28">
        <f t="shared" si="4"/>
        <v>479855.88</v>
      </c>
      <c r="H56" s="28">
        <f t="shared" si="5"/>
        <v>479855.88</v>
      </c>
      <c r="I56" s="41" t="s">
        <v>27</v>
      </c>
    </row>
    <row r="57" ht="27" customHeight="true" spans="1:9">
      <c r="A57" s="29" t="s">
        <v>57</v>
      </c>
      <c r="B57" s="33">
        <v>0</v>
      </c>
      <c r="C57" s="32"/>
      <c r="D57" s="28">
        <f t="shared" si="3"/>
        <v>0</v>
      </c>
      <c r="E57" s="36">
        <v>165</v>
      </c>
      <c r="F57" s="32"/>
      <c r="G57" s="28">
        <f t="shared" si="4"/>
        <v>942574.05</v>
      </c>
      <c r="H57" s="28">
        <f t="shared" si="5"/>
        <v>942574.05</v>
      </c>
      <c r="I57" s="41" t="s">
        <v>27</v>
      </c>
    </row>
    <row r="58" ht="27" customHeight="true" spans="1:9">
      <c r="A58" s="29" t="s">
        <v>58</v>
      </c>
      <c r="B58" s="33">
        <v>120</v>
      </c>
      <c r="C58" s="32"/>
      <c r="D58" s="28">
        <f t="shared" si="3"/>
        <v>663908.4</v>
      </c>
      <c r="E58" s="36">
        <v>175</v>
      </c>
      <c r="F58" s="32"/>
      <c r="G58" s="28">
        <f t="shared" si="4"/>
        <v>999699.75</v>
      </c>
      <c r="H58" s="28">
        <f t="shared" si="5"/>
        <v>1663608.15</v>
      </c>
      <c r="I58" s="41" t="s">
        <v>27</v>
      </c>
    </row>
    <row r="59" ht="27" customHeight="true" spans="1:9">
      <c r="A59" s="29" t="s">
        <v>59</v>
      </c>
      <c r="B59" s="30">
        <v>0</v>
      </c>
      <c r="C59" s="32"/>
      <c r="D59" s="28">
        <f t="shared" si="3"/>
        <v>0</v>
      </c>
      <c r="E59" s="36">
        <v>47</v>
      </c>
      <c r="F59" s="32"/>
      <c r="G59" s="28">
        <f t="shared" si="4"/>
        <v>268490.79</v>
      </c>
      <c r="H59" s="28">
        <f t="shared" si="5"/>
        <v>268490.79</v>
      </c>
      <c r="I59" s="41" t="s">
        <v>27</v>
      </c>
    </row>
    <row r="60" s="4" customFormat="true" ht="25" customHeight="true" spans="1:9">
      <c r="A60" s="26" t="s">
        <v>60</v>
      </c>
      <c r="B60" s="27">
        <f>B61+B63</f>
        <v>0</v>
      </c>
      <c r="C60" s="32"/>
      <c r="D60" s="24">
        <f t="shared" si="3"/>
        <v>0</v>
      </c>
      <c r="E60" s="35">
        <f>E61+E63</f>
        <v>1060</v>
      </c>
      <c r="F60" s="32"/>
      <c r="G60" s="24">
        <f t="shared" si="4"/>
        <v>6055324.2</v>
      </c>
      <c r="H60" s="24">
        <f t="shared" si="5"/>
        <v>6055324.2</v>
      </c>
      <c r="I60" s="40"/>
    </row>
    <row r="61" ht="25" customHeight="true" spans="1:9">
      <c r="A61" s="26" t="s">
        <v>35</v>
      </c>
      <c r="B61" s="27">
        <f>B62</f>
        <v>0</v>
      </c>
      <c r="C61" s="32"/>
      <c r="D61" s="28">
        <f t="shared" si="3"/>
        <v>0</v>
      </c>
      <c r="E61" s="36">
        <f>SUM(E62)</f>
        <v>90</v>
      </c>
      <c r="F61" s="32"/>
      <c r="G61" s="28">
        <f t="shared" si="4"/>
        <v>514131.3</v>
      </c>
      <c r="H61" s="28">
        <f t="shared" si="5"/>
        <v>514131.3</v>
      </c>
      <c r="I61" s="41"/>
    </row>
    <row r="62" ht="25" customHeight="true" spans="1:9">
      <c r="A62" s="29" t="s">
        <v>61</v>
      </c>
      <c r="B62" s="30">
        <v>0</v>
      </c>
      <c r="C62" s="32"/>
      <c r="D62" s="28">
        <f t="shared" si="3"/>
        <v>0</v>
      </c>
      <c r="E62" s="36">
        <v>90</v>
      </c>
      <c r="F62" s="32"/>
      <c r="G62" s="28">
        <f t="shared" si="4"/>
        <v>514131.3</v>
      </c>
      <c r="H62" s="28">
        <f t="shared" si="5"/>
        <v>514131.3</v>
      </c>
      <c r="I62" s="41"/>
    </row>
    <row r="63" ht="25" customHeight="true" spans="1:9">
      <c r="A63" s="26" t="s">
        <v>17</v>
      </c>
      <c r="B63" s="27">
        <f>SUM(B64:B70)</f>
        <v>0</v>
      </c>
      <c r="C63" s="32"/>
      <c r="D63" s="28">
        <f t="shared" si="3"/>
        <v>0</v>
      </c>
      <c r="E63" s="36">
        <f>SUM(E64:E70)</f>
        <v>970</v>
      </c>
      <c r="F63" s="32"/>
      <c r="G63" s="28">
        <f t="shared" si="4"/>
        <v>5541192.9</v>
      </c>
      <c r="H63" s="28">
        <f t="shared" si="5"/>
        <v>5541192.9</v>
      </c>
      <c r="I63" s="41"/>
    </row>
    <row r="64" ht="25" customHeight="true" spans="1:9">
      <c r="A64" s="29" t="s">
        <v>62</v>
      </c>
      <c r="B64" s="30">
        <v>0</v>
      </c>
      <c r="C64" s="32"/>
      <c r="D64" s="28">
        <f t="shared" si="3"/>
        <v>0</v>
      </c>
      <c r="E64" s="36">
        <v>125</v>
      </c>
      <c r="F64" s="32"/>
      <c r="G64" s="28">
        <f t="shared" si="4"/>
        <v>714071.25</v>
      </c>
      <c r="H64" s="28">
        <f t="shared" si="5"/>
        <v>714071.25</v>
      </c>
      <c r="I64" s="41" t="s">
        <v>27</v>
      </c>
    </row>
    <row r="65" ht="25" customHeight="true" spans="1:9">
      <c r="A65" s="29" t="s">
        <v>63</v>
      </c>
      <c r="B65" s="30">
        <v>0</v>
      </c>
      <c r="C65" s="32"/>
      <c r="D65" s="28">
        <f t="shared" si="3"/>
        <v>0</v>
      </c>
      <c r="E65" s="36">
        <v>119</v>
      </c>
      <c r="F65" s="32"/>
      <c r="G65" s="28">
        <f t="shared" si="4"/>
        <v>679795.83</v>
      </c>
      <c r="H65" s="28">
        <f t="shared" si="5"/>
        <v>679795.83</v>
      </c>
      <c r="I65" s="41" t="s">
        <v>27</v>
      </c>
    </row>
    <row r="66" ht="25" customHeight="true" spans="1:9">
      <c r="A66" s="29" t="s">
        <v>64</v>
      </c>
      <c r="B66" s="30">
        <v>0</v>
      </c>
      <c r="C66" s="32"/>
      <c r="D66" s="28">
        <f t="shared" si="3"/>
        <v>0</v>
      </c>
      <c r="E66" s="36">
        <v>94</v>
      </c>
      <c r="F66" s="32"/>
      <c r="G66" s="28">
        <f t="shared" si="4"/>
        <v>536981.58</v>
      </c>
      <c r="H66" s="28">
        <f t="shared" si="5"/>
        <v>536981.58</v>
      </c>
      <c r="I66" s="41" t="s">
        <v>27</v>
      </c>
    </row>
    <row r="67" ht="25" customHeight="true" spans="1:9">
      <c r="A67" s="29" t="s">
        <v>65</v>
      </c>
      <c r="B67" s="30">
        <v>0</v>
      </c>
      <c r="C67" s="32"/>
      <c r="D67" s="28">
        <f t="shared" si="3"/>
        <v>0</v>
      </c>
      <c r="E67" s="36">
        <v>147</v>
      </c>
      <c r="F67" s="32"/>
      <c r="G67" s="28">
        <f t="shared" si="4"/>
        <v>839747.79</v>
      </c>
      <c r="H67" s="28">
        <f t="shared" si="5"/>
        <v>839747.79</v>
      </c>
      <c r="I67" s="41" t="s">
        <v>27</v>
      </c>
    </row>
    <row r="68" ht="25" customHeight="true" spans="1:9">
      <c r="A68" s="29" t="s">
        <v>66</v>
      </c>
      <c r="B68" s="30">
        <v>0</v>
      </c>
      <c r="C68" s="32"/>
      <c r="D68" s="28">
        <f t="shared" si="3"/>
        <v>0</v>
      </c>
      <c r="E68" s="36">
        <v>103</v>
      </c>
      <c r="F68" s="32"/>
      <c r="G68" s="28">
        <f t="shared" si="4"/>
        <v>588394.71</v>
      </c>
      <c r="H68" s="28">
        <f t="shared" si="5"/>
        <v>588394.71</v>
      </c>
      <c r="I68" s="41" t="s">
        <v>27</v>
      </c>
    </row>
    <row r="69" ht="25" customHeight="true" spans="1:9">
      <c r="A69" s="29" t="s">
        <v>67</v>
      </c>
      <c r="B69" s="30">
        <v>0</v>
      </c>
      <c r="C69" s="32"/>
      <c r="D69" s="28">
        <f t="shared" si="3"/>
        <v>0</v>
      </c>
      <c r="E69" s="36">
        <v>235</v>
      </c>
      <c r="F69" s="32"/>
      <c r="G69" s="28">
        <f t="shared" si="4"/>
        <v>1342453.95</v>
      </c>
      <c r="H69" s="28">
        <f t="shared" si="5"/>
        <v>1342453.95</v>
      </c>
      <c r="I69" s="41" t="s">
        <v>27</v>
      </c>
    </row>
    <row r="70" ht="25" customHeight="true" spans="1:9">
      <c r="A70" s="29" t="s">
        <v>68</v>
      </c>
      <c r="B70" s="30">
        <v>0</v>
      </c>
      <c r="C70" s="32"/>
      <c r="D70" s="28">
        <f t="shared" si="3"/>
        <v>0</v>
      </c>
      <c r="E70" s="36">
        <v>147</v>
      </c>
      <c r="F70" s="32"/>
      <c r="G70" s="28">
        <f t="shared" si="4"/>
        <v>839747.79</v>
      </c>
      <c r="H70" s="28">
        <f t="shared" si="5"/>
        <v>839747.79</v>
      </c>
      <c r="I70" s="41" t="s">
        <v>27</v>
      </c>
    </row>
    <row r="71" s="4" customFormat="true" ht="25" customHeight="true" spans="1:9">
      <c r="A71" s="26" t="s">
        <v>69</v>
      </c>
      <c r="B71" s="27">
        <f>B72+B74</f>
        <v>0</v>
      </c>
      <c r="C71" s="32"/>
      <c r="D71" s="24">
        <f t="shared" si="3"/>
        <v>0</v>
      </c>
      <c r="E71" s="35">
        <f>E72+E74</f>
        <v>276</v>
      </c>
      <c r="F71" s="32"/>
      <c r="G71" s="24">
        <f t="shared" si="4"/>
        <v>1576669.32</v>
      </c>
      <c r="H71" s="24">
        <f t="shared" si="5"/>
        <v>1576669.32</v>
      </c>
      <c r="I71" s="40"/>
    </row>
    <row r="72" ht="25" customHeight="true" spans="1:9">
      <c r="A72" s="26" t="s">
        <v>35</v>
      </c>
      <c r="B72" s="27">
        <f>B73</f>
        <v>0</v>
      </c>
      <c r="C72" s="32"/>
      <c r="D72" s="28">
        <f t="shared" si="3"/>
        <v>0</v>
      </c>
      <c r="E72" s="36">
        <f>SUM(E73)</f>
        <v>117</v>
      </c>
      <c r="F72" s="32"/>
      <c r="G72" s="28">
        <f t="shared" si="4"/>
        <v>668370.69</v>
      </c>
      <c r="H72" s="28">
        <f t="shared" si="5"/>
        <v>668370.69</v>
      </c>
      <c r="I72" s="41"/>
    </row>
    <row r="73" ht="25" customHeight="true" spans="1:9">
      <c r="A73" s="29" t="s">
        <v>70</v>
      </c>
      <c r="B73" s="30">
        <v>0</v>
      </c>
      <c r="C73" s="32"/>
      <c r="D73" s="28">
        <f t="shared" si="3"/>
        <v>0</v>
      </c>
      <c r="E73" s="36">
        <v>117</v>
      </c>
      <c r="F73" s="32"/>
      <c r="G73" s="28">
        <f t="shared" si="4"/>
        <v>668370.69</v>
      </c>
      <c r="H73" s="28">
        <f t="shared" si="5"/>
        <v>668370.69</v>
      </c>
      <c r="I73" s="41"/>
    </row>
    <row r="74" ht="25" customHeight="true" spans="1:9">
      <c r="A74" s="26" t="s">
        <v>17</v>
      </c>
      <c r="B74" s="27">
        <f>B75+B76</f>
        <v>0</v>
      </c>
      <c r="C74" s="32"/>
      <c r="D74" s="28">
        <f t="shared" si="3"/>
        <v>0</v>
      </c>
      <c r="E74" s="36">
        <f>SUM(E75:E76)</f>
        <v>159</v>
      </c>
      <c r="F74" s="32"/>
      <c r="G74" s="28">
        <f t="shared" si="4"/>
        <v>908298.63</v>
      </c>
      <c r="H74" s="28">
        <f t="shared" si="5"/>
        <v>908298.63</v>
      </c>
      <c r="I74" s="41"/>
    </row>
    <row r="75" ht="25" customHeight="true" spans="1:9">
      <c r="A75" s="29" t="s">
        <v>71</v>
      </c>
      <c r="B75" s="30">
        <v>0</v>
      </c>
      <c r="C75" s="32"/>
      <c r="D75" s="28">
        <f t="shared" si="3"/>
        <v>0</v>
      </c>
      <c r="E75" s="36">
        <v>38</v>
      </c>
      <c r="F75" s="32"/>
      <c r="G75" s="28">
        <f t="shared" si="4"/>
        <v>217077.66</v>
      </c>
      <c r="H75" s="28">
        <f t="shared" si="5"/>
        <v>217077.66</v>
      </c>
      <c r="I75" s="41" t="s">
        <v>27</v>
      </c>
    </row>
    <row r="76" ht="25" customHeight="true" spans="1:9">
      <c r="A76" s="29" t="s">
        <v>72</v>
      </c>
      <c r="B76" s="30">
        <v>0</v>
      </c>
      <c r="C76" s="32"/>
      <c r="D76" s="28">
        <f t="shared" si="3"/>
        <v>0</v>
      </c>
      <c r="E76" s="36">
        <v>121</v>
      </c>
      <c r="F76" s="32"/>
      <c r="G76" s="28">
        <f t="shared" si="4"/>
        <v>691220.97</v>
      </c>
      <c r="H76" s="28">
        <f t="shared" si="5"/>
        <v>691220.97</v>
      </c>
      <c r="I76" s="41" t="s">
        <v>27</v>
      </c>
    </row>
    <row r="77" s="4" customFormat="true" ht="25" customHeight="true" spans="1:9">
      <c r="A77" s="26" t="s">
        <v>73</v>
      </c>
      <c r="B77" s="27">
        <f>B78</f>
        <v>0</v>
      </c>
      <c r="C77" s="43"/>
      <c r="D77" s="24">
        <f t="shared" si="3"/>
        <v>0</v>
      </c>
      <c r="E77" s="35">
        <f>SUM(E78)</f>
        <v>334</v>
      </c>
      <c r="F77" s="32"/>
      <c r="G77" s="24">
        <f t="shared" si="4"/>
        <v>1907998.38</v>
      </c>
      <c r="H77" s="24">
        <f t="shared" si="5"/>
        <v>1907998.38</v>
      </c>
      <c r="I77" s="40"/>
    </row>
    <row r="78" ht="25" customHeight="true" spans="1:9">
      <c r="A78" s="26" t="s">
        <v>17</v>
      </c>
      <c r="B78" s="27">
        <f>SUM(B79:B83)</f>
        <v>0</v>
      </c>
      <c r="C78" s="44"/>
      <c r="D78" s="28">
        <f t="shared" si="3"/>
        <v>0</v>
      </c>
      <c r="E78" s="36">
        <f>SUM(E79:E83)</f>
        <v>334</v>
      </c>
      <c r="F78" s="32"/>
      <c r="G78" s="28">
        <f t="shared" si="4"/>
        <v>1907998.38</v>
      </c>
      <c r="H78" s="28">
        <f t="shared" si="5"/>
        <v>1907998.38</v>
      </c>
      <c r="I78" s="41"/>
    </row>
    <row r="79" ht="25" customHeight="true" spans="1:9">
      <c r="A79" s="29" t="s">
        <v>74</v>
      </c>
      <c r="B79" s="30">
        <v>0</v>
      </c>
      <c r="C79" s="44"/>
      <c r="D79" s="28">
        <f t="shared" si="3"/>
        <v>0</v>
      </c>
      <c r="E79" s="36">
        <v>123</v>
      </c>
      <c r="F79" s="32"/>
      <c r="G79" s="28">
        <f t="shared" si="4"/>
        <v>702646.11</v>
      </c>
      <c r="H79" s="28">
        <f t="shared" si="5"/>
        <v>702646.11</v>
      </c>
      <c r="I79" s="41" t="s">
        <v>27</v>
      </c>
    </row>
    <row r="80" ht="25" customHeight="true" spans="1:9">
      <c r="A80" s="29" t="s">
        <v>75</v>
      </c>
      <c r="B80" s="30">
        <v>0</v>
      </c>
      <c r="C80" s="44"/>
      <c r="D80" s="28">
        <f t="shared" si="3"/>
        <v>0</v>
      </c>
      <c r="E80" s="36">
        <v>65</v>
      </c>
      <c r="F80" s="32"/>
      <c r="G80" s="28">
        <f t="shared" si="4"/>
        <v>371317.05</v>
      </c>
      <c r="H80" s="28">
        <f t="shared" si="5"/>
        <v>371317.05</v>
      </c>
      <c r="I80" s="41" t="s">
        <v>27</v>
      </c>
    </row>
    <row r="81" ht="25" customHeight="true" spans="1:9">
      <c r="A81" s="29" t="s">
        <v>76</v>
      </c>
      <c r="B81" s="30">
        <v>0</v>
      </c>
      <c r="C81" s="44"/>
      <c r="D81" s="28">
        <f t="shared" si="3"/>
        <v>0</v>
      </c>
      <c r="E81" s="36">
        <v>60</v>
      </c>
      <c r="F81" s="32"/>
      <c r="G81" s="28">
        <f t="shared" si="4"/>
        <v>342754.2</v>
      </c>
      <c r="H81" s="28">
        <f t="shared" si="5"/>
        <v>342754.2</v>
      </c>
      <c r="I81" s="41" t="s">
        <v>27</v>
      </c>
    </row>
    <row r="82" ht="25" customHeight="true" spans="1:9">
      <c r="A82" s="29" t="s">
        <v>77</v>
      </c>
      <c r="B82" s="30">
        <v>0</v>
      </c>
      <c r="C82" s="44"/>
      <c r="D82" s="28">
        <f t="shared" si="3"/>
        <v>0</v>
      </c>
      <c r="E82" s="36">
        <v>71</v>
      </c>
      <c r="F82" s="32"/>
      <c r="G82" s="28">
        <f t="shared" si="4"/>
        <v>405592.47</v>
      </c>
      <c r="H82" s="28">
        <f t="shared" si="5"/>
        <v>405592.47</v>
      </c>
      <c r="I82" s="41" t="s">
        <v>27</v>
      </c>
    </row>
    <row r="83" ht="25" customHeight="true" spans="1:9">
      <c r="A83" s="29" t="s">
        <v>78</v>
      </c>
      <c r="B83" s="30">
        <v>0</v>
      </c>
      <c r="C83" s="45"/>
      <c r="D83" s="28">
        <f t="shared" si="3"/>
        <v>0</v>
      </c>
      <c r="E83" s="36">
        <v>15</v>
      </c>
      <c r="F83" s="32"/>
      <c r="G83" s="28">
        <f t="shared" si="4"/>
        <v>85688.55</v>
      </c>
      <c r="H83" s="28">
        <f t="shared" si="5"/>
        <v>85688.55</v>
      </c>
      <c r="I83" s="41" t="s">
        <v>27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2:I2"/>
    <mergeCell ref="B4:D4"/>
    <mergeCell ref="E4:G4"/>
    <mergeCell ref="A4:A5"/>
    <mergeCell ref="C6:C15"/>
    <mergeCell ref="C16:C31"/>
    <mergeCell ref="C32:C47"/>
    <mergeCell ref="C48:C59"/>
    <mergeCell ref="C60:C76"/>
    <mergeCell ref="C77:C83"/>
    <mergeCell ref="F6:F15"/>
    <mergeCell ref="F16:F31"/>
    <mergeCell ref="F32:F47"/>
    <mergeCell ref="F48:F59"/>
    <mergeCell ref="F60:F76"/>
    <mergeCell ref="F77:F83"/>
    <mergeCell ref="H4:H5"/>
  </mergeCells>
  <printOptions horizontalCentered="true"/>
  <pageMargins left="0.0388888888888889" right="0.0388888888888889" top="0.747916666666667" bottom="0.747916666666667" header="0.314583333333333" footer="0.314583333333333"/>
  <pageSetup paperSize="9" scale="91" fitToHeight="0" orientation="landscape" useFirstPageNumber="true" horizontalDpi="600" verticalDpi="600"/>
  <headerFooter differentOddEven="1">
    <oddFooter>&amp;R&amp;14— &amp;P —</oddFooter>
    <evenFooter>&amp;L&amp;14—&amp;P—</evenFooter>
  </headerFooter>
  <ignoredErrors>
    <ignoredError sqref="E51 B17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2022年11月、12月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林劼</dc:creator>
  <cp:lastModifiedBy>叶开杏</cp:lastModifiedBy>
  <dcterms:created xsi:type="dcterms:W3CDTF">2006-09-18T11:21:00Z</dcterms:created>
  <cp:lastPrinted>2012-05-25T13:34:00Z</cp:lastPrinted>
  <dcterms:modified xsi:type="dcterms:W3CDTF">2022-12-26T18:01:05Z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842408EC4E6241018A64705108996E47</vt:lpwstr>
  </property>
</Properties>
</file>