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土地出让金基金预算" sheetId="2" r:id="rId1"/>
  </sheets>
  <definedNames>
    <definedName name="_xlnm._FilterDatabase" localSheetId="0" hidden="1">土地出让金基金预算!$A$5:$K$113</definedName>
    <definedName name="_xlnm.Print_Titles" localSheetId="0">土地出让金基金预算!$1:$5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5月9日其他支出减少的增加10万元</t>
        </r>
      </text>
    </comment>
    <comment ref="H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·原200万元，分20万元至市容局服务中心建设</t>
        </r>
      </text>
    </comment>
  </commentList>
</comments>
</file>

<file path=xl/sharedStrings.xml><?xml version="1.0" encoding="utf-8"?>
<sst xmlns="http://schemas.openxmlformats.org/spreadsheetml/2006/main" count="229" uniqueCount="131">
  <si>
    <t>附件2</t>
  </si>
  <si>
    <t>2021年龙胜县土地出让金收支调整预算表</t>
  </si>
  <si>
    <t xml:space="preserve">  编制单位：龙胜各族自治县财政局</t>
  </si>
  <si>
    <t>编制日期：2021年12月10日</t>
  </si>
  <si>
    <t>金额单位：万元</t>
  </si>
  <si>
    <t>收入预算</t>
  </si>
  <si>
    <t>支出预算</t>
  </si>
  <si>
    <t>序号</t>
  </si>
  <si>
    <t>摘要</t>
  </si>
  <si>
    <t>金额</t>
  </si>
  <si>
    <t>调整预算</t>
  </si>
  <si>
    <t>项目内容</t>
  </si>
  <si>
    <t>功能科目名称及代码</t>
  </si>
  <si>
    <t>年初预算金额</t>
  </si>
  <si>
    <t>增(+)减(-)</t>
  </si>
  <si>
    <t>上年结余</t>
  </si>
  <si>
    <t>垃圾中转站压缩机更换渗滤池清理费</t>
  </si>
  <si>
    <t>2120899其他国有土地使用权出让收入安排的支出</t>
  </si>
  <si>
    <t>当年土地出让金收入</t>
  </si>
  <si>
    <t>全县第三次国土资源调查工作经费</t>
  </si>
  <si>
    <t>宝玉石综合开发宣传经费</t>
  </si>
  <si>
    <t>土地增减挂成本及收益分成支出</t>
  </si>
  <si>
    <t>2120802土地开发支出</t>
  </si>
  <si>
    <t>政法视频系统建设</t>
  </si>
  <si>
    <t>征地拆迁补偿经费</t>
  </si>
  <si>
    <t>2120801征地和拆迁补偿支出</t>
  </si>
  <si>
    <t>土地储备经费</t>
  </si>
  <si>
    <t>乡镇基层政权建设</t>
  </si>
  <si>
    <t>乡村振兴及人居环境改善</t>
  </si>
  <si>
    <t>2120803城市建设支出</t>
  </si>
  <si>
    <t>农村公路养护</t>
  </si>
  <si>
    <t>2120804农村基础设施建设支出</t>
  </si>
  <si>
    <t>为民服务及村级运行维护费</t>
  </si>
  <si>
    <t>农村宅基地确权登记</t>
  </si>
  <si>
    <t>编制集体建设用地和农用地基准地价体系</t>
  </si>
  <si>
    <t>少数民族村寨防火经费</t>
  </si>
  <si>
    <t>旅游民族文化节庆</t>
  </si>
  <si>
    <t>旅游促销费</t>
  </si>
  <si>
    <t>其他支出（返还）</t>
  </si>
  <si>
    <t>专项债券付息支出</t>
  </si>
  <si>
    <t>2320411国有土地使用权出让金债务付息支出</t>
  </si>
  <si>
    <t>专项债券发行费用</t>
  </si>
  <si>
    <t>2330411国有土地使用权出让金债务发行费用支出</t>
  </si>
  <si>
    <t xml:space="preserve"> </t>
  </si>
  <si>
    <t>农村基础设施建设</t>
  </si>
  <si>
    <t>北岸、拉麻及勒东被征地农民生活补助和保险</t>
  </si>
  <si>
    <t>2120805补助被征地农民支出</t>
  </si>
  <si>
    <t>打违控非专项经费</t>
  </si>
  <si>
    <t>耕地质量等别更新与评价工作经费</t>
  </si>
  <si>
    <t>车辆购置经费</t>
  </si>
  <si>
    <t>重大项目指挥部工作经费</t>
  </si>
  <si>
    <t>土地综合治理及地质灾害防治工程资金</t>
  </si>
  <si>
    <t>平等新型城镇化建设</t>
  </si>
  <si>
    <t>三门新型城镇化建设</t>
  </si>
  <si>
    <t>伟江新型城镇化建设</t>
  </si>
  <si>
    <t>瓢里镇城镇化建设</t>
  </si>
  <si>
    <t>龙脊镇城镇化建设</t>
  </si>
  <si>
    <t>城镇保障性安居工程资金</t>
  </si>
  <si>
    <t>农村不稳固住房维修资金</t>
  </si>
  <si>
    <t>市政建设（零星维修）</t>
  </si>
  <si>
    <t>专项宣传费</t>
  </si>
  <si>
    <t>县城环卫购买服务经费</t>
  </si>
  <si>
    <t>县城垃圾转运桂林转运费（含人员经费、设备费）</t>
  </si>
  <si>
    <t>拉麻垃圾场渗滤液处理及运行经费</t>
  </si>
  <si>
    <t>龙脊镇和平村桃子冲非法开采煤矸石治理经费</t>
  </si>
  <si>
    <t>龙胜县伟江乡新寨村横山土地开垦项目</t>
  </si>
  <si>
    <t>河长制工作经费</t>
  </si>
  <si>
    <t>乡镇视频监控工程经费</t>
  </si>
  <si>
    <t>县城无缝视频经费</t>
  </si>
  <si>
    <t>高速路视频监控系统建设</t>
  </si>
  <si>
    <t>乡村振兴“幸福乡村”示范村建设资金</t>
  </si>
  <si>
    <t>数字龙胜地理空间框架建设项目</t>
  </si>
  <si>
    <t>永久基本农田整补和储备区间划定工作经费</t>
  </si>
  <si>
    <t>片区综合地价评估工作经费</t>
  </si>
  <si>
    <t>龙胜县不动产登记历史数据整合经费</t>
  </si>
  <si>
    <t>重大项目及县庆项目建设</t>
  </si>
  <si>
    <t>北岸二期开发办经费</t>
  </si>
  <si>
    <t>涉案车辆场地费用</t>
  </si>
  <si>
    <t>公安局业务技术用房建设项目工程尾款</t>
  </si>
  <si>
    <t>南山景区管理处办公室搬迁维修改造资金</t>
  </si>
  <si>
    <t>看守所“智慧监管”暨武警中队“执勤安保信息系统”经费</t>
  </si>
  <si>
    <t>支持优化营商环境经费</t>
  </si>
  <si>
    <t>华龙街电缆抢修费用</t>
  </si>
  <si>
    <t>龙脊大道清扫保洁服务费</t>
  </si>
  <si>
    <t>县城园林绿化及市政基础设施建设</t>
  </si>
  <si>
    <t>民族中学至龙胜小学段道路建设工程（含桥梁工程）经费</t>
  </si>
  <si>
    <t>庆新路老乡家园扶贫移民搬迁工程安置楼项目设计费</t>
  </si>
  <si>
    <t>城市管理经费</t>
  </si>
  <si>
    <t>重点项目前期费及工作经费</t>
  </si>
  <si>
    <t>县庆筹备工作经费</t>
  </si>
  <si>
    <t>建党100周年庆祝活动经费</t>
  </si>
  <si>
    <t>龙脊镇垃圾转运费</t>
  </si>
  <si>
    <t>因公出国经费</t>
  </si>
  <si>
    <t>第七次人口普查</t>
  </si>
  <si>
    <t>财政机房安全等级保护经费建设</t>
  </si>
  <si>
    <t>财政监督、审计和绩效评价聘请第三方经费</t>
  </si>
  <si>
    <t>财政投资评审预决算</t>
  </si>
  <si>
    <t>大案要案查处经费</t>
  </si>
  <si>
    <t>全县项目可研及初步设计评审经费</t>
  </si>
  <si>
    <t>干部人事档案数字化建设费用</t>
  </si>
  <si>
    <t>全县正科级以上领导培训经费</t>
  </si>
  <si>
    <t>第一次全国自然灾害综合风险普查工作经费</t>
  </si>
  <si>
    <t>不动产APP人脸识别功能经费</t>
  </si>
  <si>
    <t>脱贫感党恩活动经费</t>
  </si>
  <si>
    <t>“桂惠贷”贴息补贴</t>
  </si>
  <si>
    <t>龙胜实验中学供水网管改造工程款</t>
  </si>
  <si>
    <t>“黑烟车”抓拍设备购置安装及运维经费</t>
  </si>
  <si>
    <t>瓢里镇污水处理工程（管道工程）项目缺口资金</t>
  </si>
  <si>
    <t>民族旅游文化活动经费</t>
  </si>
  <si>
    <t>2020年复工贷和稳企贷本级财政贴息补贴</t>
  </si>
  <si>
    <t>绩效工作经费</t>
  </si>
  <si>
    <t>产业扶持、科技创新及招商引资资金</t>
  </si>
  <si>
    <t>桂三高速公路县城出口连接线第13期工程建设经费</t>
  </si>
  <si>
    <t>龙胜县拉麻垃圾场渗滤液处理站工程款</t>
  </si>
  <si>
    <t>县城桑江北区载流和污水处理尾水管敷设工程结算款</t>
  </si>
  <si>
    <t>法院破产案件基金</t>
  </si>
  <si>
    <t>服务业发展专项资金</t>
  </si>
  <si>
    <t>农村土地确权登记颁证项目经费</t>
  </si>
  <si>
    <t>龙胜县公共体育场标准田径跑道和足球场土地平整资金</t>
  </si>
  <si>
    <t>龙胜县龙脊大道法院良师审判大楼山体平整工程资金</t>
  </si>
  <si>
    <t>镇级污水处理厂水质在线监测设施经费</t>
  </si>
  <si>
    <t>龙脊镇金江沿线风貌改造暨新农村建设资金</t>
  </si>
  <si>
    <t>农村乱占耕地建房调查工作经费</t>
  </si>
  <si>
    <t>龙脊镇特色小镇申报材料编制费</t>
  </si>
  <si>
    <t>老乡家园县城庆新路易地扶贫搬迁集中安置点物业管理费</t>
  </si>
  <si>
    <t>龙胜体育星城至外寨公路路面工程</t>
  </si>
  <si>
    <t>农村“房地一体”不动产确权登记工作经费</t>
  </si>
  <si>
    <t>二龙桥至大寨公路路面改造工程资金</t>
  </si>
  <si>
    <t>小     计</t>
  </si>
  <si>
    <t>调  出  资  金</t>
  </si>
  <si>
    <t>合    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</si>
</sst>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d&quot;日&quot;;@"/>
    <numFmt numFmtId="178" formatCode="#,##0.00_);[Red]\(#,##0.00\)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sz val="14"/>
      <color theme="1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7.5"/>
      <name val="宋体"/>
      <charset val="134"/>
    </font>
    <font>
      <sz val="6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6.5"/>
      <name val="宋体"/>
      <charset val="134"/>
    </font>
    <font>
      <sz val="7"/>
      <name val="宋体"/>
      <charset val="134"/>
    </font>
    <font>
      <sz val="8.5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14" borderId="10" applyNumberFormat="0" applyAlignment="0" applyProtection="0">
      <alignment vertical="center"/>
    </xf>
    <xf numFmtId="0" fontId="33" fillId="14" borderId="6" applyNumberFormat="0" applyAlignment="0" applyProtection="0">
      <alignment vertical="center"/>
    </xf>
    <xf numFmtId="0" fontId="34" fillId="15" borderId="11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176" fontId="0" fillId="2" borderId="0" xfId="9" applyNumberFormat="1" applyFont="1" applyFill="1" applyAlignment="1">
      <alignment horizontal="right" vertical="center"/>
    </xf>
    <xf numFmtId="176" fontId="0" fillId="0" borderId="0" xfId="0" applyNumberFormat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32" applyFont="1" applyFill="1" applyBorder="1" applyAlignment="1">
      <alignment horizontal="center" vertical="center" wrapText="1"/>
    </xf>
    <xf numFmtId="0" fontId="5" fillId="0" borderId="0" xfId="32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177" fontId="5" fillId="0" borderId="0" xfId="32" applyNumberFormat="1" applyFont="1" applyFill="1" applyBorder="1" applyAlignment="1">
      <alignment horizontal="center" vertical="center" wrapText="1"/>
    </xf>
    <xf numFmtId="0" fontId="5" fillId="0" borderId="1" xfId="32" applyFont="1" applyFill="1" applyBorder="1" applyAlignment="1">
      <alignment horizontal="center" vertical="center" wrapText="1"/>
    </xf>
    <xf numFmtId="0" fontId="6" fillId="0" borderId="2" xfId="32" applyFont="1" applyFill="1" applyBorder="1" applyAlignment="1">
      <alignment horizontal="center" vertical="center" wrapText="1"/>
    </xf>
    <xf numFmtId="176" fontId="6" fillId="0" borderId="2" xfId="15" applyNumberFormat="1" applyFont="1" applyFill="1" applyBorder="1" applyAlignment="1">
      <alignment horizontal="center" vertical="center" wrapText="1"/>
    </xf>
    <xf numFmtId="176" fontId="6" fillId="0" borderId="1" xfId="15" applyNumberFormat="1" applyFont="1" applyFill="1" applyBorder="1" applyAlignment="1">
      <alignment horizontal="center" vertical="center" wrapText="1"/>
    </xf>
    <xf numFmtId="0" fontId="6" fillId="0" borderId="3" xfId="32" applyFont="1" applyFill="1" applyBorder="1" applyAlignment="1">
      <alignment horizontal="center" vertical="center" wrapText="1"/>
    </xf>
    <xf numFmtId="0" fontId="6" fillId="0" borderId="4" xfId="32" applyFont="1" applyFill="1" applyBorder="1" applyAlignment="1">
      <alignment horizontal="center" vertical="center" wrapText="1"/>
    </xf>
    <xf numFmtId="176" fontId="6" fillId="3" borderId="4" xfId="9" applyNumberFormat="1" applyFont="1" applyFill="1" applyBorder="1" applyAlignment="1">
      <alignment horizontal="center" vertical="center" wrapText="1"/>
    </xf>
    <xf numFmtId="0" fontId="7" fillId="0" borderId="1" xfId="32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vertical="center" wrapText="1"/>
    </xf>
    <xf numFmtId="176" fontId="8" fillId="0" borderId="1" xfId="15" applyNumberFormat="1" applyFont="1" applyFill="1" applyBorder="1" applyAlignment="1">
      <alignment vertical="center" wrapText="1"/>
    </xf>
    <xf numFmtId="0" fontId="7" fillId="0" borderId="1" xfId="32" applyFont="1" applyFill="1" applyBorder="1" applyAlignment="1">
      <alignment horizontal="left" vertical="center" wrapText="1"/>
    </xf>
    <xf numFmtId="0" fontId="2" fillId="0" borderId="1" xfId="32" applyFont="1" applyFill="1" applyBorder="1" applyAlignment="1">
      <alignment horizontal="left" vertical="center" wrapText="1"/>
    </xf>
    <xf numFmtId="176" fontId="8" fillId="0" borderId="1" xfId="9" applyNumberFormat="1" applyFont="1" applyFill="1" applyBorder="1" applyAlignment="1">
      <alignment horizontal="right" vertical="center" wrapText="1"/>
    </xf>
    <xf numFmtId="0" fontId="9" fillId="0" borderId="1" xfId="5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176" fontId="7" fillId="0" borderId="1" xfId="15" applyNumberFormat="1" applyFont="1" applyFill="1" applyBorder="1" applyAlignment="1">
      <alignment vertical="center" wrapText="1"/>
    </xf>
    <xf numFmtId="0" fontId="7" fillId="0" borderId="5" xfId="46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176" fontId="8" fillId="3" borderId="1" xfId="9" applyNumberFormat="1" applyFont="1" applyFill="1" applyBorder="1" applyAlignment="1">
      <alignment horizontal="right" vertical="center" wrapText="1"/>
    </xf>
    <xf numFmtId="0" fontId="7" fillId="0" borderId="1" xfId="32" applyFont="1" applyFill="1" applyBorder="1" applyAlignment="1">
      <alignment vertical="center" wrapText="1"/>
    </xf>
    <xf numFmtId="176" fontId="8" fillId="0" borderId="1" xfId="9" applyNumberFormat="1" applyFont="1" applyFill="1" applyBorder="1" applyAlignment="1">
      <alignment horizontal="right" vertical="center"/>
    </xf>
    <xf numFmtId="0" fontId="5" fillId="0" borderId="1" xfId="5" applyFont="1" applyFill="1" applyBorder="1" applyAlignment="1">
      <alignment vertical="center" wrapText="1"/>
    </xf>
    <xf numFmtId="176" fontId="7" fillId="0" borderId="1" xfId="5" applyNumberFormat="1" applyFont="1" applyFill="1" applyBorder="1" applyAlignment="1">
      <alignment vertical="center" wrapText="1"/>
    </xf>
    <xf numFmtId="176" fontId="10" fillId="0" borderId="1" xfId="15" applyNumberFormat="1" applyFont="1" applyFill="1" applyBorder="1">
      <alignment vertical="center"/>
    </xf>
    <xf numFmtId="0" fontId="9" fillId="0" borderId="1" xfId="0" applyFont="1" applyFill="1" applyBorder="1" applyAlignment="1">
      <alignment vertical="center"/>
    </xf>
    <xf numFmtId="176" fontId="8" fillId="4" borderId="1" xfId="9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76" fontId="4" fillId="0" borderId="0" xfId="32" applyNumberFormat="1" applyFont="1" applyFill="1" applyBorder="1" applyAlignment="1">
      <alignment horizontal="center" vertical="center" wrapText="1"/>
    </xf>
    <xf numFmtId="176" fontId="5" fillId="0" borderId="0" xfId="32" applyNumberFormat="1" applyFont="1" applyFill="1" applyAlignment="1">
      <alignment horizontal="center" vertical="center" wrapText="1"/>
    </xf>
    <xf numFmtId="176" fontId="5" fillId="0" borderId="1" xfId="32" applyNumberFormat="1" applyFont="1" applyFill="1" applyBorder="1" applyAlignment="1">
      <alignment horizontal="center" vertical="center" wrapText="1"/>
    </xf>
    <xf numFmtId="176" fontId="6" fillId="2" borderId="1" xfId="9" applyNumberFormat="1" applyFont="1" applyFill="1" applyBorder="1" applyAlignment="1">
      <alignment horizontal="center" vertical="center" wrapText="1"/>
    </xf>
    <xf numFmtId="176" fontId="6" fillId="0" borderId="1" xfId="32" applyNumberFormat="1" applyFont="1" applyFill="1" applyBorder="1" applyAlignment="1">
      <alignment horizontal="center" vertical="center" wrapText="1"/>
    </xf>
    <xf numFmtId="176" fontId="13" fillId="2" borderId="1" xfId="9" applyNumberFormat="1" applyFont="1" applyFill="1" applyBorder="1" applyAlignment="1">
      <alignment horizontal="right" vertical="center" wrapText="1"/>
    </xf>
    <xf numFmtId="176" fontId="14" fillId="0" borderId="1" xfId="0" applyNumberFormat="1" applyFont="1" applyBorder="1" applyAlignment="1">
      <alignment vertical="center" wrapText="1"/>
    </xf>
    <xf numFmtId="176" fontId="7" fillId="2" borderId="1" xfId="9" applyNumberFormat="1" applyFont="1" applyFill="1" applyBorder="1" applyAlignment="1">
      <alignment vertical="center"/>
    </xf>
    <xf numFmtId="176" fontId="13" fillId="2" borderId="1" xfId="9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vertical="center"/>
    </xf>
    <xf numFmtId="176" fontId="15" fillId="3" borderId="1" xfId="9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/>
    </xf>
    <xf numFmtId="0" fontId="8" fillId="0" borderId="1" xfId="3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32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4" fillId="2" borderId="1" xfId="9" applyNumberFormat="1" applyFont="1" applyFill="1" applyBorder="1" applyAlignment="1">
      <alignment horizontal="right" vertical="center" wrapText="1"/>
    </xf>
    <xf numFmtId="176" fontId="14" fillId="2" borderId="1" xfId="9" applyNumberFormat="1" applyFont="1" applyFill="1" applyBorder="1" applyAlignment="1">
      <alignment horizontal="right" vertical="center"/>
    </xf>
    <xf numFmtId="176" fontId="7" fillId="3" borderId="1" xfId="9" applyNumberFormat="1" applyFont="1" applyFill="1" applyBorder="1" applyAlignment="1">
      <alignment horizontal="right" vertical="center" wrapText="1"/>
    </xf>
    <xf numFmtId="176" fontId="7" fillId="3" borderId="1" xfId="9" applyNumberFormat="1" applyFont="1" applyFill="1" applyBorder="1" applyAlignment="1">
      <alignment horizontal="right" vertical="center"/>
    </xf>
    <xf numFmtId="176" fontId="0" fillId="2" borderId="1" xfId="9" applyNumberFormat="1" applyFont="1" applyFill="1" applyBorder="1" applyAlignment="1">
      <alignment horizontal="right" vertical="center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176" fontId="19" fillId="2" borderId="1" xfId="9" applyNumberFormat="1" applyFont="1" applyFill="1" applyBorder="1" applyAlignment="1">
      <alignment horizontal="righ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基金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千位分隔_支出项目录入表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55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tabSelected="1" workbookViewId="0">
      <pane xSplit="1" ySplit="5" topLeftCell="B99" activePane="bottomRight" state="frozen"/>
      <selection/>
      <selection pane="topRight"/>
      <selection pane="bottomLeft"/>
      <selection pane="bottomRight" activeCell="G99" sqref="G99"/>
    </sheetView>
  </sheetViews>
  <sheetFormatPr defaultColWidth="9" defaultRowHeight="13.5"/>
  <cols>
    <col min="1" max="1" width="4" style="4" customWidth="1"/>
    <col min="2" max="2" width="16.625" style="5" customWidth="1"/>
    <col min="3" max="3" width="11.5166666666667" style="4" customWidth="1"/>
    <col min="4" max="4" width="10.25" style="5" customWidth="1"/>
    <col min="5" max="5" width="4" style="4" customWidth="1"/>
    <col min="6" max="6" width="31.4333333333333" style="4" customWidth="1"/>
    <col min="7" max="7" width="32.5166666666667" style="6" customWidth="1"/>
    <col min="8" max="8" width="16.75" style="7" hidden="1" customWidth="1"/>
    <col min="9" max="9" width="11.2833333333333" style="8" customWidth="1"/>
    <col min="10" max="10" width="13.1583333333333" style="9" customWidth="1"/>
    <col min="11" max="11" width="12.0333333333333" style="9" customWidth="1"/>
  </cols>
  <sheetData>
    <row r="1" ht="18.75" spans="1:1">
      <c r="A1" s="10" t="s">
        <v>0</v>
      </c>
    </row>
    <row r="2" ht="22.5" spans="1:11">
      <c r="A2" s="11" t="s">
        <v>1</v>
      </c>
      <c r="B2" s="11"/>
      <c r="C2" s="11"/>
      <c r="D2" s="11"/>
      <c r="E2" s="11"/>
      <c r="F2" s="11"/>
      <c r="G2" s="11"/>
      <c r="H2" s="11"/>
      <c r="I2" s="45"/>
      <c r="J2" s="45"/>
      <c r="K2" s="45"/>
    </row>
    <row r="3" s="1" customFormat="1" ht="14.25" spans="1:11">
      <c r="A3" s="12" t="s">
        <v>2</v>
      </c>
      <c r="B3" s="13"/>
      <c r="C3" s="13"/>
      <c r="D3" s="13"/>
      <c r="E3" s="13"/>
      <c r="F3" s="13"/>
      <c r="G3" s="14" t="s">
        <v>3</v>
      </c>
      <c r="H3" s="14"/>
      <c r="I3" s="46" t="s">
        <v>4</v>
      </c>
      <c r="J3" s="46"/>
      <c r="K3" s="46"/>
    </row>
    <row r="4" ht="18.75" customHeight="1" spans="1:11">
      <c r="A4" s="15" t="s">
        <v>5</v>
      </c>
      <c r="B4" s="15"/>
      <c r="C4" s="15"/>
      <c r="D4" s="15"/>
      <c r="E4" s="15"/>
      <c r="F4" s="15"/>
      <c r="G4" s="15" t="s">
        <v>6</v>
      </c>
      <c r="H4" s="15"/>
      <c r="I4" s="47"/>
      <c r="J4" s="47"/>
      <c r="K4" s="47"/>
    </row>
    <row r="5" s="2" customFormat="1" ht="27" spans="1:11">
      <c r="A5" s="16" t="s">
        <v>7</v>
      </c>
      <c r="B5" s="16" t="s">
        <v>8</v>
      </c>
      <c r="C5" s="17" t="s">
        <v>9</v>
      </c>
      <c r="D5" s="18" t="s">
        <v>10</v>
      </c>
      <c r="E5" s="16" t="s">
        <v>7</v>
      </c>
      <c r="F5" s="19" t="s">
        <v>11</v>
      </c>
      <c r="G5" s="20" t="s">
        <v>12</v>
      </c>
      <c r="H5" s="21" t="s">
        <v>9</v>
      </c>
      <c r="I5" s="48" t="s">
        <v>13</v>
      </c>
      <c r="J5" s="49" t="s">
        <v>14</v>
      </c>
      <c r="K5" s="18" t="s">
        <v>10</v>
      </c>
    </row>
    <row r="6" ht="14.25" spans="1:11">
      <c r="A6" s="22">
        <v>1</v>
      </c>
      <c r="B6" s="23" t="s">
        <v>15</v>
      </c>
      <c r="C6" s="24">
        <v>2974.25</v>
      </c>
      <c r="D6" s="22">
        <v>2974.25</v>
      </c>
      <c r="E6" s="22">
        <v>1</v>
      </c>
      <c r="F6" s="25" t="s">
        <v>16</v>
      </c>
      <c r="G6" s="26" t="s">
        <v>17</v>
      </c>
      <c r="H6" s="27">
        <v>1000000</v>
      </c>
      <c r="I6" s="50">
        <v>100</v>
      </c>
      <c r="J6" s="51">
        <v>-100</v>
      </c>
      <c r="K6" s="50">
        <f>I6+J6</f>
        <v>0</v>
      </c>
    </row>
    <row r="7" ht="14.25" spans="1:11">
      <c r="A7" s="22">
        <v>2</v>
      </c>
      <c r="B7" s="28" t="s">
        <v>18</v>
      </c>
      <c r="C7" s="24">
        <v>37025.75</v>
      </c>
      <c r="D7" s="22">
        <f>30000-2974.25</f>
        <v>27025.75</v>
      </c>
      <c r="E7" s="22">
        <v>2</v>
      </c>
      <c r="F7" s="29" t="s">
        <v>19</v>
      </c>
      <c r="G7" s="26" t="s">
        <v>17</v>
      </c>
      <c r="H7" s="27">
        <v>1632000</v>
      </c>
      <c r="I7" s="50">
        <v>163.2</v>
      </c>
      <c r="J7" s="51">
        <v>-163.2</v>
      </c>
      <c r="K7" s="50">
        <f t="shared" ref="K7:K37" si="0">I7+J7</f>
        <v>0</v>
      </c>
    </row>
    <row r="8" ht="14.25" spans="1:11">
      <c r="A8" s="22">
        <v>3</v>
      </c>
      <c r="B8" s="23"/>
      <c r="C8" s="30"/>
      <c r="D8" s="22"/>
      <c r="E8" s="22">
        <v>3</v>
      </c>
      <c r="F8" s="25" t="s">
        <v>20</v>
      </c>
      <c r="G8" s="26" t="s">
        <v>17</v>
      </c>
      <c r="H8" s="27">
        <v>1000000</v>
      </c>
      <c r="I8" s="50">
        <v>100</v>
      </c>
      <c r="J8" s="51">
        <v>-50</v>
      </c>
      <c r="K8" s="50">
        <f t="shared" si="0"/>
        <v>50</v>
      </c>
    </row>
    <row r="9" ht="14.25" spans="1:11">
      <c r="A9" s="22">
        <v>4</v>
      </c>
      <c r="B9" s="23"/>
      <c r="C9" s="30"/>
      <c r="D9" s="22"/>
      <c r="E9" s="22">
        <v>4</v>
      </c>
      <c r="F9" s="31" t="s">
        <v>21</v>
      </c>
      <c r="G9" s="25" t="s">
        <v>22</v>
      </c>
      <c r="H9" s="27">
        <v>50816605.36</v>
      </c>
      <c r="I9" s="50">
        <v>5081.66</v>
      </c>
      <c r="J9" s="51"/>
      <c r="K9" s="50">
        <f t="shared" si="0"/>
        <v>5081.66</v>
      </c>
    </row>
    <row r="10" ht="14.25" spans="1:11">
      <c r="A10" s="22">
        <v>5</v>
      </c>
      <c r="B10" s="23"/>
      <c r="C10" s="30"/>
      <c r="D10" s="22"/>
      <c r="E10" s="22">
        <v>5</v>
      </c>
      <c r="F10" s="29" t="s">
        <v>23</v>
      </c>
      <c r="G10" s="26" t="s">
        <v>17</v>
      </c>
      <c r="H10" s="27">
        <v>800000</v>
      </c>
      <c r="I10" s="50">
        <v>80</v>
      </c>
      <c r="J10" s="51">
        <v>-80</v>
      </c>
      <c r="K10" s="50">
        <f t="shared" si="0"/>
        <v>0</v>
      </c>
    </row>
    <row r="11" ht="14.25" spans="1:11">
      <c r="A11" s="22">
        <v>6</v>
      </c>
      <c r="B11" s="23"/>
      <c r="C11" s="30"/>
      <c r="D11" s="22"/>
      <c r="E11" s="22">
        <v>6</v>
      </c>
      <c r="F11" s="32" t="s">
        <v>24</v>
      </c>
      <c r="G11" s="25" t="s">
        <v>25</v>
      </c>
      <c r="H11" s="33">
        <v>20000000</v>
      </c>
      <c r="I11" s="50">
        <v>2000</v>
      </c>
      <c r="J11" s="51">
        <v>-360</v>
      </c>
      <c r="K11" s="50">
        <f t="shared" si="0"/>
        <v>1640</v>
      </c>
    </row>
    <row r="12" ht="14.25" spans="1:11">
      <c r="A12" s="22">
        <v>7</v>
      </c>
      <c r="B12" s="23"/>
      <c r="C12" s="30"/>
      <c r="D12" s="22"/>
      <c r="E12" s="22">
        <v>7</v>
      </c>
      <c r="F12" s="29" t="s">
        <v>26</v>
      </c>
      <c r="G12" s="26" t="s">
        <v>17</v>
      </c>
      <c r="H12" s="27">
        <v>10000000</v>
      </c>
      <c r="I12" s="50">
        <v>1000</v>
      </c>
      <c r="J12" s="51">
        <v>-700</v>
      </c>
      <c r="K12" s="50">
        <f t="shared" si="0"/>
        <v>300</v>
      </c>
    </row>
    <row r="13" ht="14.25" spans="1:11">
      <c r="A13" s="22">
        <v>8</v>
      </c>
      <c r="B13" s="23"/>
      <c r="C13" s="30"/>
      <c r="D13" s="22"/>
      <c r="E13" s="22">
        <v>8</v>
      </c>
      <c r="F13" s="25" t="s">
        <v>27</v>
      </c>
      <c r="G13" s="26" t="s">
        <v>17</v>
      </c>
      <c r="H13" s="27">
        <v>200000</v>
      </c>
      <c r="I13" s="50">
        <v>20</v>
      </c>
      <c r="J13" s="51">
        <v>-20</v>
      </c>
      <c r="K13" s="50">
        <f t="shared" si="0"/>
        <v>0</v>
      </c>
    </row>
    <row r="14" ht="14.25" spans="1:11">
      <c r="A14" s="22">
        <v>9</v>
      </c>
      <c r="B14" s="23"/>
      <c r="C14" s="30"/>
      <c r="D14" s="22"/>
      <c r="E14" s="22">
        <v>9</v>
      </c>
      <c r="F14" s="29" t="s">
        <v>28</v>
      </c>
      <c r="G14" s="25" t="s">
        <v>29</v>
      </c>
      <c r="H14" s="27">
        <v>10000000</v>
      </c>
      <c r="I14" s="50">
        <v>1000</v>
      </c>
      <c r="J14" s="51">
        <v>-340</v>
      </c>
      <c r="K14" s="50">
        <f t="shared" si="0"/>
        <v>660</v>
      </c>
    </row>
    <row r="15" ht="14.25" spans="1:11">
      <c r="A15" s="22">
        <v>10</v>
      </c>
      <c r="B15" s="23"/>
      <c r="C15" s="30"/>
      <c r="D15" s="34"/>
      <c r="E15" s="22">
        <v>10</v>
      </c>
      <c r="F15" s="29" t="s">
        <v>30</v>
      </c>
      <c r="G15" s="25" t="s">
        <v>31</v>
      </c>
      <c r="H15" s="35">
        <v>4900000</v>
      </c>
      <c r="I15" s="50">
        <v>490</v>
      </c>
      <c r="J15" s="51">
        <v>-220</v>
      </c>
      <c r="K15" s="50">
        <f t="shared" si="0"/>
        <v>270</v>
      </c>
    </row>
    <row r="16" ht="14.25" spans="1:11">
      <c r="A16" s="22">
        <v>11</v>
      </c>
      <c r="B16" s="36"/>
      <c r="C16" s="30"/>
      <c r="D16" s="34"/>
      <c r="E16" s="22">
        <v>11</v>
      </c>
      <c r="F16" s="29" t="s">
        <v>32</v>
      </c>
      <c r="G16" s="26" t="s">
        <v>17</v>
      </c>
      <c r="H16" s="27">
        <v>2000000</v>
      </c>
      <c r="I16" s="50">
        <v>200</v>
      </c>
      <c r="J16" s="51">
        <v>-200</v>
      </c>
      <c r="K16" s="50">
        <f t="shared" si="0"/>
        <v>0</v>
      </c>
    </row>
    <row r="17" ht="14.25" spans="1:11">
      <c r="A17" s="22">
        <v>12</v>
      </c>
      <c r="B17" s="23"/>
      <c r="C17" s="37"/>
      <c r="D17" s="34"/>
      <c r="E17" s="22">
        <v>12</v>
      </c>
      <c r="F17" s="25" t="s">
        <v>33</v>
      </c>
      <c r="G17" s="26" t="s">
        <v>17</v>
      </c>
      <c r="H17" s="27">
        <v>1000000</v>
      </c>
      <c r="I17" s="50">
        <v>100</v>
      </c>
      <c r="J17" s="51">
        <v>-100</v>
      </c>
      <c r="K17" s="50">
        <f t="shared" si="0"/>
        <v>0</v>
      </c>
    </row>
    <row r="18" ht="14.25" spans="1:11">
      <c r="A18" s="22">
        <v>13</v>
      </c>
      <c r="B18" s="36"/>
      <c r="C18" s="38"/>
      <c r="D18" s="34"/>
      <c r="E18" s="22">
        <v>13</v>
      </c>
      <c r="F18" s="39" t="s">
        <v>34</v>
      </c>
      <c r="G18" s="26" t="s">
        <v>17</v>
      </c>
      <c r="H18" s="27">
        <v>850000</v>
      </c>
      <c r="I18" s="50">
        <v>85</v>
      </c>
      <c r="J18" s="51"/>
      <c r="K18" s="50">
        <f t="shared" si="0"/>
        <v>85</v>
      </c>
    </row>
    <row r="19" ht="14.25" spans="1:11">
      <c r="A19" s="22">
        <v>14</v>
      </c>
      <c r="B19" s="36"/>
      <c r="C19" s="38"/>
      <c r="D19" s="34"/>
      <c r="E19" s="22">
        <v>14</v>
      </c>
      <c r="F19" s="25" t="s">
        <v>35</v>
      </c>
      <c r="G19" s="25" t="s">
        <v>31</v>
      </c>
      <c r="H19" s="27">
        <v>1000000</v>
      </c>
      <c r="I19" s="50">
        <v>100</v>
      </c>
      <c r="J19" s="51">
        <v>-100</v>
      </c>
      <c r="K19" s="50">
        <f t="shared" si="0"/>
        <v>0</v>
      </c>
    </row>
    <row r="20" ht="14.25" spans="1:11">
      <c r="A20" s="22">
        <v>15</v>
      </c>
      <c r="B20" s="36"/>
      <c r="C20" s="38"/>
      <c r="D20" s="34"/>
      <c r="E20" s="22">
        <v>15</v>
      </c>
      <c r="F20" s="25" t="s">
        <v>36</v>
      </c>
      <c r="G20" s="26" t="s">
        <v>17</v>
      </c>
      <c r="H20" s="27">
        <v>1000000</v>
      </c>
      <c r="I20" s="52">
        <v>100</v>
      </c>
      <c r="J20" s="51">
        <v>-100</v>
      </c>
      <c r="K20" s="50">
        <f t="shared" si="0"/>
        <v>0</v>
      </c>
    </row>
    <row r="21" ht="14.25" spans="1:11">
      <c r="A21" s="22">
        <v>16</v>
      </c>
      <c r="B21" s="36"/>
      <c r="C21" s="38"/>
      <c r="D21" s="34"/>
      <c r="E21" s="22">
        <v>16</v>
      </c>
      <c r="F21" s="25" t="s">
        <v>37</v>
      </c>
      <c r="G21" s="26" t="s">
        <v>17</v>
      </c>
      <c r="H21" s="27">
        <v>1000000</v>
      </c>
      <c r="I21" s="50">
        <v>100</v>
      </c>
      <c r="J21" s="51"/>
      <c r="K21" s="50">
        <f t="shared" si="0"/>
        <v>100</v>
      </c>
    </row>
    <row r="22" ht="14.25" spans="1:11">
      <c r="A22" s="22">
        <v>17</v>
      </c>
      <c r="B22" s="36"/>
      <c r="C22" s="38"/>
      <c r="D22" s="34"/>
      <c r="E22" s="22">
        <v>17</v>
      </c>
      <c r="F22" s="25" t="s">
        <v>38</v>
      </c>
      <c r="G22" s="26" t="s">
        <v>17</v>
      </c>
      <c r="H22" s="40">
        <f>5115781.8-1000000-800000+1183394.64-320000+1100000-740000-780000-500000-500000-980000-650000-640000-340000</f>
        <v>149176.439999999</v>
      </c>
      <c r="I22" s="50">
        <v>14.92</v>
      </c>
      <c r="J22" s="51">
        <v>-14.92</v>
      </c>
      <c r="K22" s="50">
        <v>0</v>
      </c>
    </row>
    <row r="23" ht="14.25" spans="1:11">
      <c r="A23" s="22">
        <v>18</v>
      </c>
      <c r="B23" s="36"/>
      <c r="C23" s="38"/>
      <c r="D23" s="34"/>
      <c r="E23" s="22">
        <v>18</v>
      </c>
      <c r="F23" s="25" t="s">
        <v>39</v>
      </c>
      <c r="G23" s="26" t="s">
        <v>40</v>
      </c>
      <c r="H23" s="27">
        <v>4000000</v>
      </c>
      <c r="I23" s="50">
        <v>400</v>
      </c>
      <c r="J23" s="51">
        <v>-100</v>
      </c>
      <c r="K23" s="50">
        <f t="shared" si="0"/>
        <v>300</v>
      </c>
    </row>
    <row r="24" ht="14.25" spans="1:11">
      <c r="A24" s="22">
        <v>19</v>
      </c>
      <c r="B24" s="36"/>
      <c r="C24" s="38"/>
      <c r="D24" s="34"/>
      <c r="E24" s="22">
        <v>19</v>
      </c>
      <c r="F24" s="25" t="s">
        <v>41</v>
      </c>
      <c r="G24" s="26" t="s">
        <v>42</v>
      </c>
      <c r="H24" s="27">
        <v>300000</v>
      </c>
      <c r="I24" s="50">
        <v>30</v>
      </c>
      <c r="J24" s="51">
        <v>-30</v>
      </c>
      <c r="K24" s="50">
        <f t="shared" si="0"/>
        <v>0</v>
      </c>
    </row>
    <row r="25" ht="14.25" spans="1:11">
      <c r="A25" s="22">
        <v>20</v>
      </c>
      <c r="B25" s="36"/>
      <c r="C25" s="30"/>
      <c r="D25" s="34" t="s">
        <v>43</v>
      </c>
      <c r="E25" s="22">
        <v>20</v>
      </c>
      <c r="F25" s="25" t="s">
        <v>44</v>
      </c>
      <c r="G25" s="25" t="s">
        <v>31</v>
      </c>
      <c r="H25" s="27">
        <v>1000000</v>
      </c>
      <c r="I25" s="50">
        <v>100</v>
      </c>
      <c r="J25" s="51">
        <v>-100</v>
      </c>
      <c r="K25" s="50">
        <f t="shared" si="0"/>
        <v>0</v>
      </c>
    </row>
    <row r="26" ht="14.25" spans="1:11">
      <c r="A26" s="22">
        <v>21</v>
      </c>
      <c r="B26" s="36"/>
      <c r="C26" s="30"/>
      <c r="D26" s="34"/>
      <c r="E26" s="22">
        <v>21</v>
      </c>
      <c r="F26" s="41" t="s">
        <v>45</v>
      </c>
      <c r="G26" s="25" t="s">
        <v>46</v>
      </c>
      <c r="H26" s="27">
        <f>2600000+670000-1600000+320000</f>
        <v>1990000</v>
      </c>
      <c r="I26" s="50">
        <v>199</v>
      </c>
      <c r="J26" s="51">
        <v>60</v>
      </c>
      <c r="K26" s="50">
        <f t="shared" si="0"/>
        <v>259</v>
      </c>
    </row>
    <row r="27" ht="14.25" spans="1:11">
      <c r="A27" s="22">
        <v>22</v>
      </c>
      <c r="B27" s="36"/>
      <c r="C27" s="30"/>
      <c r="D27" s="34"/>
      <c r="E27" s="22">
        <v>22</v>
      </c>
      <c r="F27" s="29" t="s">
        <v>47</v>
      </c>
      <c r="G27" s="26" t="s">
        <v>17</v>
      </c>
      <c r="H27" s="27">
        <v>500000</v>
      </c>
      <c r="I27" s="50">
        <v>50</v>
      </c>
      <c r="J27" s="51"/>
      <c r="K27" s="50">
        <f t="shared" si="0"/>
        <v>50</v>
      </c>
    </row>
    <row r="28" ht="14.25" spans="1:11">
      <c r="A28" s="22">
        <v>23</v>
      </c>
      <c r="B28" s="36"/>
      <c r="C28" s="30"/>
      <c r="D28" s="34"/>
      <c r="E28" s="22">
        <v>23</v>
      </c>
      <c r="F28" s="29" t="s">
        <v>48</v>
      </c>
      <c r="G28" s="26" t="s">
        <v>17</v>
      </c>
      <c r="H28" s="27">
        <v>150000</v>
      </c>
      <c r="I28" s="50">
        <v>15</v>
      </c>
      <c r="J28" s="51"/>
      <c r="K28" s="50">
        <f t="shared" si="0"/>
        <v>15</v>
      </c>
    </row>
    <row r="29" ht="14.25" spans="1:11">
      <c r="A29" s="22">
        <v>24</v>
      </c>
      <c r="B29" s="36"/>
      <c r="C29" s="30"/>
      <c r="D29" s="34"/>
      <c r="E29" s="22">
        <v>24</v>
      </c>
      <c r="F29" s="29" t="s">
        <v>49</v>
      </c>
      <c r="G29" s="26" t="s">
        <v>17</v>
      </c>
      <c r="H29" s="27">
        <v>1000000</v>
      </c>
      <c r="I29" s="50">
        <v>100</v>
      </c>
      <c r="J29" s="51">
        <v>-50</v>
      </c>
      <c r="K29" s="50">
        <f t="shared" si="0"/>
        <v>50</v>
      </c>
    </row>
    <row r="30" ht="14.25" spans="1:11">
      <c r="A30" s="22">
        <v>25</v>
      </c>
      <c r="B30" s="36"/>
      <c r="C30" s="30"/>
      <c r="D30" s="34"/>
      <c r="E30" s="22">
        <v>25</v>
      </c>
      <c r="F30" s="29" t="s">
        <v>50</v>
      </c>
      <c r="G30" s="26" t="s">
        <v>17</v>
      </c>
      <c r="H30" s="27">
        <v>1800000</v>
      </c>
      <c r="I30" s="53">
        <v>180</v>
      </c>
      <c r="J30" s="51">
        <v>-40</v>
      </c>
      <c r="K30" s="50">
        <f t="shared" si="0"/>
        <v>140</v>
      </c>
    </row>
    <row r="31" ht="14.25" spans="1:11">
      <c r="A31" s="22">
        <v>26</v>
      </c>
      <c r="B31" s="36"/>
      <c r="C31" s="30"/>
      <c r="D31" s="34"/>
      <c r="E31" s="22">
        <v>26</v>
      </c>
      <c r="F31" s="25" t="s">
        <v>51</v>
      </c>
      <c r="G31" s="26" t="s">
        <v>17</v>
      </c>
      <c r="H31" s="27">
        <v>3500000</v>
      </c>
      <c r="I31" s="50">
        <v>350</v>
      </c>
      <c r="J31" s="51">
        <v>-250</v>
      </c>
      <c r="K31" s="50">
        <f t="shared" si="0"/>
        <v>100</v>
      </c>
    </row>
    <row r="32" ht="14.25" spans="1:11">
      <c r="A32" s="22">
        <v>27</v>
      </c>
      <c r="B32" s="36"/>
      <c r="C32" s="30"/>
      <c r="D32" s="34"/>
      <c r="E32" s="22">
        <v>27</v>
      </c>
      <c r="F32" s="25" t="s">
        <v>52</v>
      </c>
      <c r="G32" s="25" t="s">
        <v>29</v>
      </c>
      <c r="H32" s="27">
        <v>2000000</v>
      </c>
      <c r="I32" s="50">
        <v>200</v>
      </c>
      <c r="J32" s="51">
        <v>-200</v>
      </c>
      <c r="K32" s="50">
        <f t="shared" si="0"/>
        <v>0</v>
      </c>
    </row>
    <row r="33" ht="14.25" spans="1:11">
      <c r="A33" s="22">
        <v>28</v>
      </c>
      <c r="B33" s="36"/>
      <c r="C33" s="30"/>
      <c r="D33" s="34"/>
      <c r="E33" s="22">
        <v>28</v>
      </c>
      <c r="F33" s="25" t="s">
        <v>53</v>
      </c>
      <c r="G33" s="25" t="s">
        <v>29</v>
      </c>
      <c r="H33" s="27">
        <v>3000000</v>
      </c>
      <c r="I33" s="50">
        <v>300</v>
      </c>
      <c r="J33" s="51"/>
      <c r="K33" s="50">
        <f t="shared" si="0"/>
        <v>300</v>
      </c>
    </row>
    <row r="34" ht="14.25" spans="1:11">
      <c r="A34" s="22">
        <v>29</v>
      </c>
      <c r="B34" s="36"/>
      <c r="C34" s="38"/>
      <c r="D34" s="34"/>
      <c r="E34" s="22">
        <v>29</v>
      </c>
      <c r="F34" s="25" t="s">
        <v>54</v>
      </c>
      <c r="G34" s="25" t="s">
        <v>29</v>
      </c>
      <c r="H34" s="27">
        <v>5000000</v>
      </c>
      <c r="I34" s="50">
        <v>500</v>
      </c>
      <c r="J34" s="51">
        <v>-200</v>
      </c>
      <c r="K34" s="50">
        <f t="shared" si="0"/>
        <v>300</v>
      </c>
    </row>
    <row r="35" ht="14.25" spans="1:11">
      <c r="A35" s="22">
        <v>30</v>
      </c>
      <c r="B35" s="36"/>
      <c r="C35" s="38"/>
      <c r="D35" s="34"/>
      <c r="E35" s="22">
        <v>30</v>
      </c>
      <c r="F35" s="29" t="s">
        <v>55</v>
      </c>
      <c r="G35" s="25" t="s">
        <v>29</v>
      </c>
      <c r="H35" s="27">
        <v>2000000</v>
      </c>
      <c r="I35" s="50">
        <v>200</v>
      </c>
      <c r="J35" s="51"/>
      <c r="K35" s="50">
        <f t="shared" si="0"/>
        <v>200</v>
      </c>
    </row>
    <row r="36" ht="14.25" spans="1:11">
      <c r="A36" s="22">
        <v>31</v>
      </c>
      <c r="B36" s="36"/>
      <c r="C36" s="38"/>
      <c r="D36" s="34"/>
      <c r="E36" s="22">
        <v>31</v>
      </c>
      <c r="F36" s="29" t="s">
        <v>56</v>
      </c>
      <c r="G36" s="25" t="s">
        <v>29</v>
      </c>
      <c r="H36" s="27">
        <v>1500000</v>
      </c>
      <c r="I36" s="50">
        <v>150</v>
      </c>
      <c r="J36" s="51">
        <v>30</v>
      </c>
      <c r="K36" s="50">
        <f t="shared" si="0"/>
        <v>180</v>
      </c>
    </row>
    <row r="37" ht="14.25" spans="1:11">
      <c r="A37" s="22">
        <v>32</v>
      </c>
      <c r="B37" s="36"/>
      <c r="C37" s="38"/>
      <c r="D37" s="34"/>
      <c r="E37" s="22">
        <v>32</v>
      </c>
      <c r="F37" s="29" t="s">
        <v>57</v>
      </c>
      <c r="G37" s="25" t="s">
        <v>29</v>
      </c>
      <c r="H37" s="27">
        <v>1000000</v>
      </c>
      <c r="I37" s="50">
        <v>100</v>
      </c>
      <c r="J37" s="51">
        <v>-100</v>
      </c>
      <c r="K37" s="50">
        <f t="shared" si="0"/>
        <v>0</v>
      </c>
    </row>
    <row r="38" ht="14.25" spans="1:11">
      <c r="A38" s="22">
        <v>33</v>
      </c>
      <c r="B38" s="36"/>
      <c r="C38" s="38"/>
      <c r="D38" s="34"/>
      <c r="E38" s="22">
        <v>33</v>
      </c>
      <c r="F38" s="29" t="s">
        <v>58</v>
      </c>
      <c r="G38" s="25" t="s">
        <v>31</v>
      </c>
      <c r="H38" s="27">
        <v>5000000</v>
      </c>
      <c r="I38" s="50">
        <v>500</v>
      </c>
      <c r="J38" s="51"/>
      <c r="K38" s="50">
        <f t="shared" ref="K38:K53" si="1">I38+J38</f>
        <v>500</v>
      </c>
    </row>
    <row r="39" ht="14.25" spans="1:11">
      <c r="A39" s="22">
        <v>34</v>
      </c>
      <c r="B39" s="36"/>
      <c r="C39" s="38"/>
      <c r="D39" s="34"/>
      <c r="E39" s="22">
        <v>34</v>
      </c>
      <c r="F39" s="29" t="s">
        <v>59</v>
      </c>
      <c r="G39" s="25" t="s">
        <v>29</v>
      </c>
      <c r="H39" s="27">
        <v>2000000</v>
      </c>
      <c r="I39" s="50">
        <v>200</v>
      </c>
      <c r="J39" s="51"/>
      <c r="K39" s="50">
        <f t="shared" si="1"/>
        <v>200</v>
      </c>
    </row>
    <row r="40" ht="14.25" spans="1:11">
      <c r="A40" s="22">
        <v>35</v>
      </c>
      <c r="B40" s="36"/>
      <c r="C40" s="38"/>
      <c r="D40" s="34"/>
      <c r="E40" s="22">
        <v>35</v>
      </c>
      <c r="F40" s="29" t="s">
        <v>60</v>
      </c>
      <c r="G40" s="26" t="s">
        <v>17</v>
      </c>
      <c r="H40" s="27">
        <v>1800000</v>
      </c>
      <c r="I40" s="50">
        <v>180</v>
      </c>
      <c r="J40" s="51"/>
      <c r="K40" s="50">
        <f t="shared" si="1"/>
        <v>180</v>
      </c>
    </row>
    <row r="41" ht="14.25" spans="1:11">
      <c r="A41" s="22">
        <v>36</v>
      </c>
      <c r="B41" s="36"/>
      <c r="C41" s="38"/>
      <c r="D41" s="34"/>
      <c r="E41" s="22">
        <v>36</v>
      </c>
      <c r="F41" s="29" t="s">
        <v>61</v>
      </c>
      <c r="G41" s="26" t="s">
        <v>17</v>
      </c>
      <c r="H41" s="27">
        <v>9800000</v>
      </c>
      <c r="I41" s="50">
        <v>980</v>
      </c>
      <c r="J41" s="51"/>
      <c r="K41" s="50">
        <f t="shared" si="1"/>
        <v>980</v>
      </c>
    </row>
    <row r="42" ht="14.25" spans="1:11">
      <c r="A42" s="22">
        <v>37</v>
      </c>
      <c r="B42" s="36"/>
      <c r="C42" s="38"/>
      <c r="D42" s="34"/>
      <c r="E42" s="22">
        <v>37</v>
      </c>
      <c r="F42" s="42" t="s">
        <v>62</v>
      </c>
      <c r="G42" s="26" t="s">
        <v>17</v>
      </c>
      <c r="H42" s="27">
        <v>800000</v>
      </c>
      <c r="I42" s="50">
        <v>80</v>
      </c>
      <c r="J42" s="51"/>
      <c r="K42" s="50">
        <f t="shared" si="1"/>
        <v>80</v>
      </c>
    </row>
    <row r="43" ht="14.25" spans="1:11">
      <c r="A43" s="22">
        <v>38</v>
      </c>
      <c r="B43" s="36"/>
      <c r="C43" s="38"/>
      <c r="D43" s="34"/>
      <c r="E43" s="22">
        <v>38</v>
      </c>
      <c r="F43" s="29" t="s">
        <v>63</v>
      </c>
      <c r="G43" s="26" t="s">
        <v>17</v>
      </c>
      <c r="H43" s="27">
        <v>1400000</v>
      </c>
      <c r="I43" s="50">
        <v>140</v>
      </c>
      <c r="J43" s="51">
        <v>-50</v>
      </c>
      <c r="K43" s="50">
        <f t="shared" si="1"/>
        <v>90</v>
      </c>
    </row>
    <row r="44" ht="14.25" spans="1:11">
      <c r="A44" s="22">
        <v>39</v>
      </c>
      <c r="B44" s="36"/>
      <c r="C44" s="38"/>
      <c r="D44" s="34"/>
      <c r="E44" s="22">
        <v>39</v>
      </c>
      <c r="F44" s="41" t="s">
        <v>64</v>
      </c>
      <c r="G44" s="26" t="s">
        <v>17</v>
      </c>
      <c r="H44" s="27">
        <v>140000</v>
      </c>
      <c r="I44" s="50">
        <v>14</v>
      </c>
      <c r="J44" s="51"/>
      <c r="K44" s="50">
        <f t="shared" si="1"/>
        <v>14</v>
      </c>
    </row>
    <row r="45" ht="14.25" spans="1:11">
      <c r="A45" s="22">
        <v>40</v>
      </c>
      <c r="B45" s="36"/>
      <c r="C45" s="38"/>
      <c r="D45" s="34"/>
      <c r="E45" s="22">
        <v>40</v>
      </c>
      <c r="F45" s="29" t="s">
        <v>65</v>
      </c>
      <c r="G45" s="25" t="s">
        <v>31</v>
      </c>
      <c r="H45" s="27">
        <v>1500000</v>
      </c>
      <c r="I45" s="50">
        <v>150</v>
      </c>
      <c r="J45" s="51">
        <v>-90</v>
      </c>
      <c r="K45" s="50">
        <f t="shared" si="1"/>
        <v>60</v>
      </c>
    </row>
    <row r="46" customFormat="1" ht="14.25" spans="1:11">
      <c r="A46" s="22">
        <v>41</v>
      </c>
      <c r="B46" s="36"/>
      <c r="C46" s="38"/>
      <c r="D46" s="34"/>
      <c r="E46" s="22">
        <v>41</v>
      </c>
      <c r="F46" s="29" t="s">
        <v>66</v>
      </c>
      <c r="G46" s="26" t="s">
        <v>17</v>
      </c>
      <c r="H46" s="27">
        <v>1000000</v>
      </c>
      <c r="I46" s="50">
        <v>100</v>
      </c>
      <c r="J46" s="51">
        <v>-100</v>
      </c>
      <c r="K46" s="50">
        <f t="shared" si="1"/>
        <v>0</v>
      </c>
    </row>
    <row r="47" customFormat="1" ht="14.25" spans="1:11">
      <c r="A47" s="22">
        <v>42</v>
      </c>
      <c r="B47" s="36"/>
      <c r="C47" s="38"/>
      <c r="D47" s="34"/>
      <c r="E47" s="22">
        <v>42</v>
      </c>
      <c r="F47" s="29" t="s">
        <v>67</v>
      </c>
      <c r="G47" s="25" t="s">
        <v>29</v>
      </c>
      <c r="H47" s="27">
        <v>1265975.2</v>
      </c>
      <c r="I47" s="50">
        <v>126.6</v>
      </c>
      <c r="J47" s="51"/>
      <c r="K47" s="50">
        <f t="shared" si="1"/>
        <v>126.6</v>
      </c>
    </row>
    <row r="48" customFormat="1" ht="14.25" spans="1:11">
      <c r="A48" s="22">
        <v>43</v>
      </c>
      <c r="B48" s="36"/>
      <c r="C48" s="38"/>
      <c r="D48" s="34"/>
      <c r="E48" s="22">
        <v>43</v>
      </c>
      <c r="F48" s="29" t="s">
        <v>68</v>
      </c>
      <c r="G48" s="25" t="s">
        <v>29</v>
      </c>
      <c r="H48" s="27">
        <v>1279520</v>
      </c>
      <c r="I48" s="50">
        <v>127.95</v>
      </c>
      <c r="J48" s="51"/>
      <c r="K48" s="50">
        <f t="shared" si="1"/>
        <v>127.95</v>
      </c>
    </row>
    <row r="49" customFormat="1" ht="14.25" spans="1:11">
      <c r="A49" s="22">
        <v>44</v>
      </c>
      <c r="B49" s="36"/>
      <c r="C49" s="38"/>
      <c r="D49" s="34"/>
      <c r="E49" s="22">
        <v>44</v>
      </c>
      <c r="F49" s="29" t="s">
        <v>69</v>
      </c>
      <c r="G49" s="26" t="s">
        <v>17</v>
      </c>
      <c r="H49" s="27">
        <v>2000000</v>
      </c>
      <c r="I49" s="54">
        <v>200</v>
      </c>
      <c r="J49" s="51"/>
      <c r="K49" s="50">
        <f t="shared" si="1"/>
        <v>200</v>
      </c>
    </row>
    <row r="50" customFormat="1" ht="14.25" spans="1:11">
      <c r="A50" s="22">
        <v>45</v>
      </c>
      <c r="B50" s="36"/>
      <c r="C50" s="38"/>
      <c r="D50" s="34"/>
      <c r="E50" s="22">
        <v>45</v>
      </c>
      <c r="F50" s="29" t="s">
        <v>70</v>
      </c>
      <c r="G50" s="26" t="s">
        <v>17</v>
      </c>
      <c r="H50" s="27">
        <v>1400000</v>
      </c>
      <c r="I50" s="54">
        <v>140</v>
      </c>
      <c r="J50" s="51"/>
      <c r="K50" s="50">
        <f t="shared" si="1"/>
        <v>140</v>
      </c>
    </row>
    <row r="51" customFormat="1" ht="14.25" spans="1:11">
      <c r="A51" s="22">
        <v>46</v>
      </c>
      <c r="B51" s="36"/>
      <c r="C51" s="38"/>
      <c r="D51" s="34"/>
      <c r="E51" s="22">
        <v>46</v>
      </c>
      <c r="F51" s="29" t="s">
        <v>71</v>
      </c>
      <c r="G51" s="26" t="s">
        <v>17</v>
      </c>
      <c r="H51" s="27">
        <v>1000000</v>
      </c>
      <c r="I51" s="50">
        <v>100</v>
      </c>
      <c r="J51" s="51">
        <v>-100</v>
      </c>
      <c r="K51" s="50">
        <f t="shared" si="1"/>
        <v>0</v>
      </c>
    </row>
    <row r="52" customFormat="1" ht="14.25" spans="1:11">
      <c r="A52" s="22">
        <v>47</v>
      </c>
      <c r="B52" s="36"/>
      <c r="C52" s="38"/>
      <c r="D52" s="34"/>
      <c r="E52" s="22">
        <v>47</v>
      </c>
      <c r="F52" s="41" t="s">
        <v>72</v>
      </c>
      <c r="G52" s="26" t="s">
        <v>17</v>
      </c>
      <c r="H52" s="27">
        <v>1179300</v>
      </c>
      <c r="I52" s="50">
        <v>117.93</v>
      </c>
      <c r="J52" s="51">
        <v>-117.93</v>
      </c>
      <c r="K52" s="50">
        <f t="shared" si="1"/>
        <v>0</v>
      </c>
    </row>
    <row r="53" customFormat="1" ht="14.25" spans="1:11">
      <c r="A53" s="22">
        <v>48</v>
      </c>
      <c r="B53" s="36"/>
      <c r="C53" s="38"/>
      <c r="D53" s="34"/>
      <c r="E53" s="22">
        <v>48</v>
      </c>
      <c r="F53" s="29" t="s">
        <v>73</v>
      </c>
      <c r="G53" s="26" t="s">
        <v>17</v>
      </c>
      <c r="H53" s="27">
        <v>178000</v>
      </c>
      <c r="I53" s="50">
        <v>17.8</v>
      </c>
      <c r="J53" s="51">
        <v>-17.8</v>
      </c>
      <c r="K53" s="50">
        <f t="shared" si="1"/>
        <v>0</v>
      </c>
    </row>
    <row r="54" customFormat="1" ht="14.25" spans="1:11">
      <c r="A54" s="22">
        <v>49</v>
      </c>
      <c r="B54" s="36"/>
      <c r="C54" s="38"/>
      <c r="D54" s="34"/>
      <c r="E54" s="22">
        <v>49</v>
      </c>
      <c r="F54" s="29" t="s">
        <v>74</v>
      </c>
      <c r="G54" s="26" t="s">
        <v>17</v>
      </c>
      <c r="H54" s="27">
        <v>3000000</v>
      </c>
      <c r="I54" s="50">
        <v>300</v>
      </c>
      <c r="J54" s="51">
        <v>-20</v>
      </c>
      <c r="K54" s="50">
        <f t="shared" ref="K54:K64" si="2">I54+J54</f>
        <v>280</v>
      </c>
    </row>
    <row r="55" customFormat="1" ht="14.25" spans="1:11">
      <c r="A55" s="22">
        <v>50</v>
      </c>
      <c r="B55" s="36"/>
      <c r="C55" s="38"/>
      <c r="D55" s="34"/>
      <c r="E55" s="22">
        <v>50</v>
      </c>
      <c r="F55" s="29" t="s">
        <v>75</v>
      </c>
      <c r="G55" s="25" t="s">
        <v>29</v>
      </c>
      <c r="H55" s="27">
        <f>49000000+16000000</f>
        <v>65000000</v>
      </c>
      <c r="I55" s="50">
        <v>6500</v>
      </c>
      <c r="J55" s="51">
        <f>-980</f>
        <v>-980</v>
      </c>
      <c r="K55" s="50">
        <f t="shared" si="2"/>
        <v>5520</v>
      </c>
    </row>
    <row r="56" customFormat="1" ht="14.25" spans="1:11">
      <c r="A56" s="22">
        <v>51</v>
      </c>
      <c r="B56" s="36"/>
      <c r="C56" s="38"/>
      <c r="D56" s="34"/>
      <c r="E56" s="22">
        <v>51</v>
      </c>
      <c r="F56" s="29" t="s">
        <v>76</v>
      </c>
      <c r="G56" s="26" t="s">
        <v>17</v>
      </c>
      <c r="H56" s="27">
        <v>300000</v>
      </c>
      <c r="I56" s="50">
        <v>30</v>
      </c>
      <c r="J56" s="51"/>
      <c r="K56" s="50">
        <f t="shared" si="2"/>
        <v>30</v>
      </c>
    </row>
    <row r="57" customFormat="1" ht="14.25" spans="1:11">
      <c r="A57" s="22">
        <v>52</v>
      </c>
      <c r="B57" s="36"/>
      <c r="C57" s="38"/>
      <c r="D57" s="34"/>
      <c r="E57" s="22">
        <v>52</v>
      </c>
      <c r="F57" s="29" t="s">
        <v>77</v>
      </c>
      <c r="G57" s="26" t="s">
        <v>17</v>
      </c>
      <c r="H57" s="27">
        <v>500000</v>
      </c>
      <c r="I57" s="50">
        <v>50</v>
      </c>
      <c r="J57" s="51">
        <v>-50</v>
      </c>
      <c r="K57" s="50">
        <f t="shared" si="2"/>
        <v>0</v>
      </c>
    </row>
    <row r="58" customFormat="1" ht="14.25" spans="1:11">
      <c r="A58" s="22">
        <v>53</v>
      </c>
      <c r="B58" s="36"/>
      <c r="C58" s="38"/>
      <c r="D58" s="34"/>
      <c r="E58" s="22">
        <v>53</v>
      </c>
      <c r="F58" s="29" t="s">
        <v>78</v>
      </c>
      <c r="G58" s="25" t="s">
        <v>29</v>
      </c>
      <c r="H58" s="43">
        <v>3195600</v>
      </c>
      <c r="I58" s="50">
        <v>319.56</v>
      </c>
      <c r="J58" s="51">
        <v>-319.56</v>
      </c>
      <c r="K58" s="50">
        <f t="shared" si="2"/>
        <v>0</v>
      </c>
    </row>
    <row r="59" customFormat="1" ht="14.25" spans="1:11">
      <c r="A59" s="22">
        <v>54</v>
      </c>
      <c r="B59" s="36"/>
      <c r="C59" s="38"/>
      <c r="D59" s="34"/>
      <c r="E59" s="22">
        <v>54</v>
      </c>
      <c r="F59" s="39" t="s">
        <v>79</v>
      </c>
      <c r="G59" s="26" t="s">
        <v>17</v>
      </c>
      <c r="H59" s="43">
        <v>599000</v>
      </c>
      <c r="I59" s="55">
        <v>59.9</v>
      </c>
      <c r="J59" s="51"/>
      <c r="K59" s="50">
        <f t="shared" si="2"/>
        <v>59.9</v>
      </c>
    </row>
    <row r="60" customFormat="1" ht="14.25" spans="1:11">
      <c r="A60" s="22">
        <v>55</v>
      </c>
      <c r="B60" s="36"/>
      <c r="C60" s="38"/>
      <c r="D60" s="34"/>
      <c r="E60" s="22">
        <v>55</v>
      </c>
      <c r="F60" s="44" t="s">
        <v>80</v>
      </c>
      <c r="G60" s="26" t="s">
        <v>17</v>
      </c>
      <c r="H60" s="43">
        <v>456000</v>
      </c>
      <c r="I60" s="55">
        <v>45.6</v>
      </c>
      <c r="J60" s="51"/>
      <c r="K60" s="50">
        <f t="shared" si="2"/>
        <v>45.6</v>
      </c>
    </row>
    <row r="61" customFormat="1" ht="14.25" spans="1:11">
      <c r="A61" s="22">
        <v>56</v>
      </c>
      <c r="B61" s="36"/>
      <c r="C61" s="38"/>
      <c r="D61" s="34"/>
      <c r="E61" s="22">
        <v>56</v>
      </c>
      <c r="F61" s="29" t="s">
        <v>81</v>
      </c>
      <c r="G61" s="26" t="s">
        <v>17</v>
      </c>
      <c r="H61" s="43">
        <v>2716000</v>
      </c>
      <c r="I61" s="55">
        <v>271.6</v>
      </c>
      <c r="J61" s="51">
        <v>-271.6</v>
      </c>
      <c r="K61" s="50">
        <f t="shared" si="2"/>
        <v>0</v>
      </c>
    </row>
    <row r="62" customFormat="1" ht="14.25" spans="1:11">
      <c r="A62" s="22">
        <v>57</v>
      </c>
      <c r="B62" s="36"/>
      <c r="C62" s="38"/>
      <c r="D62" s="34"/>
      <c r="E62" s="22">
        <v>57</v>
      </c>
      <c r="F62" s="29" t="s">
        <v>82</v>
      </c>
      <c r="G62" s="26" t="s">
        <v>17</v>
      </c>
      <c r="H62" s="27">
        <v>390000</v>
      </c>
      <c r="I62" s="55">
        <v>39</v>
      </c>
      <c r="J62" s="51"/>
      <c r="K62" s="50">
        <f t="shared" si="2"/>
        <v>39</v>
      </c>
    </row>
    <row r="63" customFormat="1" ht="14.25" spans="1:11">
      <c r="A63" s="22">
        <v>58</v>
      </c>
      <c r="B63" s="36"/>
      <c r="C63" s="38"/>
      <c r="D63" s="34"/>
      <c r="E63" s="22">
        <v>58</v>
      </c>
      <c r="F63" s="29" t="s">
        <v>83</v>
      </c>
      <c r="G63" s="26" t="s">
        <v>17</v>
      </c>
      <c r="H63" s="27">
        <v>520000</v>
      </c>
      <c r="I63" s="55">
        <v>52</v>
      </c>
      <c r="J63" s="51"/>
      <c r="K63" s="50">
        <f t="shared" si="2"/>
        <v>52</v>
      </c>
    </row>
    <row r="64" customFormat="1" ht="14.25" spans="1:11">
      <c r="A64" s="22">
        <v>59</v>
      </c>
      <c r="B64" s="36"/>
      <c r="C64" s="38"/>
      <c r="D64" s="34"/>
      <c r="E64" s="22">
        <v>59</v>
      </c>
      <c r="F64" s="29" t="s">
        <v>84</v>
      </c>
      <c r="G64" s="25" t="s">
        <v>29</v>
      </c>
      <c r="H64" s="27">
        <v>2400000</v>
      </c>
      <c r="I64" s="55">
        <v>240</v>
      </c>
      <c r="J64" s="51">
        <v>-40</v>
      </c>
      <c r="K64" s="50">
        <f t="shared" si="2"/>
        <v>200</v>
      </c>
    </row>
    <row r="65" s="3" customFormat="1" ht="14.25" spans="1:11">
      <c r="A65" s="22">
        <v>60</v>
      </c>
      <c r="B65" s="36"/>
      <c r="C65" s="38"/>
      <c r="D65" s="34"/>
      <c r="E65" s="22">
        <v>60</v>
      </c>
      <c r="F65" s="44" t="s">
        <v>85</v>
      </c>
      <c r="G65" s="25" t="s">
        <v>29</v>
      </c>
      <c r="H65" s="27">
        <v>1450000</v>
      </c>
      <c r="I65" s="68">
        <v>145</v>
      </c>
      <c r="J65" s="68"/>
      <c r="K65" s="50">
        <f t="shared" ref="K65:K73" si="3">I65+J65</f>
        <v>145</v>
      </c>
    </row>
    <row r="66" ht="14.25" spans="1:11">
      <c r="A66" s="22">
        <v>61</v>
      </c>
      <c r="B66" s="36"/>
      <c r="C66" s="38"/>
      <c r="D66" s="34"/>
      <c r="E66" s="22">
        <v>61</v>
      </c>
      <c r="F66" s="56" t="s">
        <v>86</v>
      </c>
      <c r="G66" s="26" t="s">
        <v>17</v>
      </c>
      <c r="H66" s="27">
        <v>336000</v>
      </c>
      <c r="I66" s="69">
        <v>33.6</v>
      </c>
      <c r="J66" s="51"/>
      <c r="K66" s="50">
        <f t="shared" si="3"/>
        <v>33.6</v>
      </c>
    </row>
    <row r="67" ht="14.25" spans="1:11">
      <c r="A67" s="22">
        <v>62</v>
      </c>
      <c r="B67" s="36"/>
      <c r="C67" s="38"/>
      <c r="D67" s="34"/>
      <c r="E67" s="22">
        <v>62</v>
      </c>
      <c r="F67" s="29" t="s">
        <v>87</v>
      </c>
      <c r="G67" s="25" t="s">
        <v>29</v>
      </c>
      <c r="H67" s="27">
        <v>500000</v>
      </c>
      <c r="I67" s="69">
        <v>50</v>
      </c>
      <c r="J67" s="51"/>
      <c r="K67" s="50">
        <f t="shared" si="3"/>
        <v>50</v>
      </c>
    </row>
    <row r="68" ht="14.25" spans="1:11">
      <c r="A68" s="22">
        <v>63</v>
      </c>
      <c r="B68" s="36"/>
      <c r="C68" s="38"/>
      <c r="D68" s="34"/>
      <c r="E68" s="22">
        <v>63</v>
      </c>
      <c r="F68" s="29" t="s">
        <v>88</v>
      </c>
      <c r="G68" s="26" t="s">
        <v>17</v>
      </c>
      <c r="H68" s="27">
        <f>15000000-5000000+5000000</f>
        <v>15000000</v>
      </c>
      <c r="I68" s="69">
        <v>1500</v>
      </c>
      <c r="J68" s="51">
        <v>-660</v>
      </c>
      <c r="K68" s="50">
        <f t="shared" si="3"/>
        <v>840</v>
      </c>
    </row>
    <row r="69" ht="14.25" spans="1:11">
      <c r="A69" s="22">
        <v>64</v>
      </c>
      <c r="B69" s="36"/>
      <c r="C69" s="38"/>
      <c r="D69" s="34"/>
      <c r="E69" s="22">
        <v>64</v>
      </c>
      <c r="F69" s="29" t="s">
        <v>89</v>
      </c>
      <c r="G69" s="26" t="s">
        <v>17</v>
      </c>
      <c r="H69" s="27">
        <v>20000000</v>
      </c>
      <c r="I69" s="69">
        <v>2000</v>
      </c>
      <c r="J69" s="51">
        <v>-1200</v>
      </c>
      <c r="K69" s="50">
        <f t="shared" si="3"/>
        <v>800</v>
      </c>
    </row>
    <row r="70" ht="14.25" spans="1:11">
      <c r="A70" s="22">
        <v>65</v>
      </c>
      <c r="B70" s="36"/>
      <c r="C70" s="38"/>
      <c r="D70" s="34"/>
      <c r="E70" s="22">
        <v>65</v>
      </c>
      <c r="F70" s="29" t="s">
        <v>90</v>
      </c>
      <c r="G70" s="26" t="s">
        <v>17</v>
      </c>
      <c r="H70" s="27">
        <v>1000000</v>
      </c>
      <c r="I70" s="69">
        <v>100</v>
      </c>
      <c r="J70" s="51">
        <v>-100</v>
      </c>
      <c r="K70" s="50">
        <f t="shared" si="3"/>
        <v>0</v>
      </c>
    </row>
    <row r="71" ht="14.25" spans="1:11">
      <c r="A71" s="22">
        <v>66</v>
      </c>
      <c r="B71" s="36"/>
      <c r="C71" s="38"/>
      <c r="D71" s="34"/>
      <c r="E71" s="22">
        <v>66</v>
      </c>
      <c r="F71" s="29" t="s">
        <v>91</v>
      </c>
      <c r="G71" s="26" t="s">
        <v>17</v>
      </c>
      <c r="H71" s="27">
        <v>126000</v>
      </c>
      <c r="I71" s="69">
        <v>12.6</v>
      </c>
      <c r="J71" s="51"/>
      <c r="K71" s="50">
        <f t="shared" si="3"/>
        <v>12.6</v>
      </c>
    </row>
    <row r="72" ht="14.25" spans="1:11">
      <c r="A72" s="22">
        <v>67</v>
      </c>
      <c r="B72" s="36"/>
      <c r="C72" s="38"/>
      <c r="D72" s="34"/>
      <c r="E72" s="22">
        <v>67</v>
      </c>
      <c r="F72" s="29" t="s">
        <v>92</v>
      </c>
      <c r="G72" s="26" t="s">
        <v>17</v>
      </c>
      <c r="H72" s="27">
        <v>200000</v>
      </c>
      <c r="I72" s="69">
        <v>20</v>
      </c>
      <c r="J72" s="51">
        <v>-20</v>
      </c>
      <c r="K72" s="50">
        <f t="shared" si="3"/>
        <v>0</v>
      </c>
    </row>
    <row r="73" ht="14.25" spans="1:11">
      <c r="A73" s="22">
        <v>68</v>
      </c>
      <c r="B73" s="36"/>
      <c r="C73" s="38"/>
      <c r="D73" s="34"/>
      <c r="E73" s="22">
        <v>68</v>
      </c>
      <c r="F73" s="29" t="s">
        <v>93</v>
      </c>
      <c r="G73" s="26" t="s">
        <v>17</v>
      </c>
      <c r="H73" s="27">
        <v>500000</v>
      </c>
      <c r="I73" s="69">
        <v>50</v>
      </c>
      <c r="J73" s="51">
        <f>-20-8.48</f>
        <v>-28.48</v>
      </c>
      <c r="K73" s="50">
        <f t="shared" si="3"/>
        <v>21.52</v>
      </c>
    </row>
    <row r="74" ht="14.25" spans="1:11">
      <c r="A74" s="22">
        <v>69</v>
      </c>
      <c r="B74" s="36"/>
      <c r="C74" s="38"/>
      <c r="D74" s="34"/>
      <c r="E74" s="22">
        <v>69</v>
      </c>
      <c r="F74" s="29" t="s">
        <v>94</v>
      </c>
      <c r="G74" s="26" t="s">
        <v>17</v>
      </c>
      <c r="H74" s="27">
        <v>1400000</v>
      </c>
      <c r="I74" s="69">
        <v>140</v>
      </c>
      <c r="J74" s="51">
        <v>-140</v>
      </c>
      <c r="K74" s="50">
        <f t="shared" ref="K74:K81" si="4">I74+J74</f>
        <v>0</v>
      </c>
    </row>
    <row r="75" ht="14.25" spans="1:11">
      <c r="A75" s="22">
        <v>70</v>
      </c>
      <c r="B75" s="36"/>
      <c r="C75" s="38"/>
      <c r="D75" s="34"/>
      <c r="E75" s="22">
        <v>70</v>
      </c>
      <c r="F75" s="41" t="s">
        <v>95</v>
      </c>
      <c r="G75" s="26" t="s">
        <v>17</v>
      </c>
      <c r="H75" s="27">
        <v>1500000</v>
      </c>
      <c r="I75" s="69">
        <v>150</v>
      </c>
      <c r="J75" s="51">
        <v>-38</v>
      </c>
      <c r="K75" s="50">
        <f t="shared" si="4"/>
        <v>112</v>
      </c>
    </row>
    <row r="76" ht="14.25" spans="1:11">
      <c r="A76" s="22">
        <v>71</v>
      </c>
      <c r="B76" s="36"/>
      <c r="C76" s="38"/>
      <c r="D76" s="34"/>
      <c r="E76" s="22">
        <v>71</v>
      </c>
      <c r="F76" s="29" t="s">
        <v>96</v>
      </c>
      <c r="G76" s="26" t="s">
        <v>17</v>
      </c>
      <c r="H76" s="27">
        <v>4000000</v>
      </c>
      <c r="I76" s="69">
        <v>400</v>
      </c>
      <c r="J76" s="51">
        <v>-274.51</v>
      </c>
      <c r="K76" s="50">
        <f t="shared" si="4"/>
        <v>125.49</v>
      </c>
    </row>
    <row r="77" ht="14.25" spans="1:11">
      <c r="A77" s="22">
        <v>72</v>
      </c>
      <c r="B77" s="36"/>
      <c r="C77" s="38"/>
      <c r="D77" s="34"/>
      <c r="E77" s="22">
        <v>72</v>
      </c>
      <c r="F77" s="29" t="s">
        <v>97</v>
      </c>
      <c r="G77" s="26" t="s">
        <v>17</v>
      </c>
      <c r="H77" s="43">
        <v>500000</v>
      </c>
      <c r="I77" s="69">
        <v>50</v>
      </c>
      <c r="J77" s="51">
        <v>-20</v>
      </c>
      <c r="K77" s="50">
        <f t="shared" si="4"/>
        <v>30</v>
      </c>
    </row>
    <row r="78" ht="14.25" spans="1:11">
      <c r="A78" s="22">
        <v>73</v>
      </c>
      <c r="B78" s="36"/>
      <c r="C78" s="38"/>
      <c r="D78" s="34"/>
      <c r="E78" s="22">
        <v>73</v>
      </c>
      <c r="F78" s="29" t="s">
        <v>98</v>
      </c>
      <c r="G78" s="26" t="s">
        <v>17</v>
      </c>
      <c r="H78" s="27">
        <v>2000000</v>
      </c>
      <c r="I78" s="69">
        <v>200</v>
      </c>
      <c r="J78" s="51"/>
      <c r="K78" s="50">
        <f t="shared" si="4"/>
        <v>200</v>
      </c>
    </row>
    <row r="79" ht="14.25" spans="1:11">
      <c r="A79" s="22">
        <v>74</v>
      </c>
      <c r="B79" s="36"/>
      <c r="C79" s="38"/>
      <c r="D79" s="34"/>
      <c r="E79" s="22">
        <v>74</v>
      </c>
      <c r="F79" s="29" t="s">
        <v>99</v>
      </c>
      <c r="G79" s="26" t="s">
        <v>17</v>
      </c>
      <c r="H79" s="43">
        <v>500000</v>
      </c>
      <c r="I79" s="69">
        <v>50</v>
      </c>
      <c r="J79" s="51">
        <v>-50</v>
      </c>
      <c r="K79" s="50">
        <f t="shared" si="4"/>
        <v>0</v>
      </c>
    </row>
    <row r="80" ht="14.25" spans="1:11">
      <c r="A80" s="22">
        <v>75</v>
      </c>
      <c r="B80" s="36"/>
      <c r="C80" s="38"/>
      <c r="D80" s="34"/>
      <c r="E80" s="22">
        <v>75</v>
      </c>
      <c r="F80" s="29" t="s">
        <v>100</v>
      </c>
      <c r="G80" s="26" t="s">
        <v>17</v>
      </c>
      <c r="H80" s="43">
        <v>800000</v>
      </c>
      <c r="I80" s="69">
        <v>80</v>
      </c>
      <c r="J80" s="51">
        <v>-80</v>
      </c>
      <c r="K80" s="50">
        <f t="shared" si="4"/>
        <v>0</v>
      </c>
    </row>
    <row r="81" ht="14.25" spans="1:11">
      <c r="A81" s="22">
        <v>76</v>
      </c>
      <c r="B81" s="36"/>
      <c r="C81" s="38"/>
      <c r="D81" s="34"/>
      <c r="E81" s="22">
        <v>76</v>
      </c>
      <c r="F81" s="41" t="s">
        <v>101</v>
      </c>
      <c r="G81" s="26" t="s">
        <v>17</v>
      </c>
      <c r="H81" s="43">
        <v>600000</v>
      </c>
      <c r="I81" s="69">
        <v>60</v>
      </c>
      <c r="J81" s="51">
        <v>-30</v>
      </c>
      <c r="K81" s="50">
        <f t="shared" si="4"/>
        <v>30</v>
      </c>
    </row>
    <row r="82" ht="14.25" spans="1:11">
      <c r="A82" s="22">
        <v>77</v>
      </c>
      <c r="B82" s="36"/>
      <c r="C82" s="38"/>
      <c r="D82" s="34"/>
      <c r="E82" s="22">
        <v>77</v>
      </c>
      <c r="F82" s="29" t="s">
        <v>102</v>
      </c>
      <c r="G82" s="26" t="s">
        <v>17</v>
      </c>
      <c r="H82" s="43">
        <v>150000</v>
      </c>
      <c r="I82" s="69">
        <v>15</v>
      </c>
      <c r="J82" s="51">
        <v>-15</v>
      </c>
      <c r="K82" s="50">
        <f t="shared" ref="K82:K107" si="5">I82+J82</f>
        <v>0</v>
      </c>
    </row>
    <row r="83" ht="14.25" spans="1:11">
      <c r="A83" s="22">
        <v>78</v>
      </c>
      <c r="B83" s="36"/>
      <c r="C83" s="38"/>
      <c r="D83" s="34"/>
      <c r="E83" s="22">
        <v>78</v>
      </c>
      <c r="F83" s="29" t="s">
        <v>103</v>
      </c>
      <c r="G83" s="26" t="s">
        <v>17</v>
      </c>
      <c r="H83" s="43">
        <v>1000000</v>
      </c>
      <c r="I83" s="69">
        <v>100</v>
      </c>
      <c r="J83" s="51">
        <v>55</v>
      </c>
      <c r="K83" s="50">
        <f t="shared" si="5"/>
        <v>155</v>
      </c>
    </row>
    <row r="84" ht="14.25" spans="1:11">
      <c r="A84" s="22">
        <v>79</v>
      </c>
      <c r="B84" s="36"/>
      <c r="C84" s="38"/>
      <c r="D84" s="34"/>
      <c r="E84" s="22">
        <v>79</v>
      </c>
      <c r="F84" s="29" t="s">
        <v>104</v>
      </c>
      <c r="G84" s="26" t="s">
        <v>17</v>
      </c>
      <c r="H84" s="43">
        <v>2000000</v>
      </c>
      <c r="I84" s="69">
        <v>200</v>
      </c>
      <c r="J84" s="51">
        <v>-25</v>
      </c>
      <c r="K84" s="50">
        <f t="shared" si="5"/>
        <v>175</v>
      </c>
    </row>
    <row r="85" ht="14.25" spans="1:11">
      <c r="A85" s="22">
        <v>80</v>
      </c>
      <c r="B85" s="36"/>
      <c r="C85" s="38"/>
      <c r="D85" s="34"/>
      <c r="E85" s="22">
        <v>80</v>
      </c>
      <c r="F85" s="29" t="s">
        <v>105</v>
      </c>
      <c r="G85" s="26" t="s">
        <v>17</v>
      </c>
      <c r="H85" s="43">
        <v>204000</v>
      </c>
      <c r="I85" s="69">
        <v>20.4</v>
      </c>
      <c r="J85" s="51"/>
      <c r="K85" s="50">
        <f t="shared" si="5"/>
        <v>20.4</v>
      </c>
    </row>
    <row r="86" ht="14.25" spans="1:11">
      <c r="A86" s="22">
        <v>81</v>
      </c>
      <c r="B86" s="36"/>
      <c r="C86" s="38"/>
      <c r="D86" s="34"/>
      <c r="E86" s="22">
        <v>81</v>
      </c>
      <c r="F86" s="39" t="s">
        <v>106</v>
      </c>
      <c r="G86" s="26" t="s">
        <v>17</v>
      </c>
      <c r="H86" s="43">
        <v>750000</v>
      </c>
      <c r="I86" s="69">
        <v>75</v>
      </c>
      <c r="J86" s="51">
        <v>-5</v>
      </c>
      <c r="K86" s="50">
        <f t="shared" si="5"/>
        <v>70</v>
      </c>
    </row>
    <row r="87" ht="14.25" spans="1:11">
      <c r="A87" s="22">
        <v>82</v>
      </c>
      <c r="B87" s="36"/>
      <c r="C87" s="38"/>
      <c r="D87" s="34"/>
      <c r="E87" s="22">
        <v>82</v>
      </c>
      <c r="F87" s="42" t="s">
        <v>107</v>
      </c>
      <c r="G87" s="26" t="s">
        <v>17</v>
      </c>
      <c r="H87" s="43">
        <v>1250000</v>
      </c>
      <c r="I87" s="69">
        <v>125</v>
      </c>
      <c r="J87" s="51">
        <v>-125</v>
      </c>
      <c r="K87" s="50">
        <f t="shared" si="5"/>
        <v>0</v>
      </c>
    </row>
    <row r="88" ht="14.25" spans="1:11">
      <c r="A88" s="22">
        <v>83</v>
      </c>
      <c r="B88" s="36"/>
      <c r="C88" s="38"/>
      <c r="D88" s="34"/>
      <c r="E88" s="22">
        <v>83</v>
      </c>
      <c r="F88" s="29" t="s">
        <v>108</v>
      </c>
      <c r="G88" s="26" t="s">
        <v>17</v>
      </c>
      <c r="H88" s="43">
        <v>800000</v>
      </c>
      <c r="I88" s="69">
        <v>80</v>
      </c>
      <c r="J88" s="51">
        <v>-80</v>
      </c>
      <c r="K88" s="50">
        <f t="shared" si="5"/>
        <v>0</v>
      </c>
    </row>
    <row r="89" ht="14.25" spans="1:11">
      <c r="A89" s="22">
        <v>84</v>
      </c>
      <c r="B89" s="36"/>
      <c r="C89" s="38"/>
      <c r="D89" s="34"/>
      <c r="E89" s="22">
        <v>84</v>
      </c>
      <c r="F89" s="39" t="s">
        <v>109</v>
      </c>
      <c r="G89" s="26" t="s">
        <v>17</v>
      </c>
      <c r="H89" s="43">
        <v>556823</v>
      </c>
      <c r="I89" s="69">
        <v>55.68</v>
      </c>
      <c r="J89" s="51">
        <v>-12</v>
      </c>
      <c r="K89" s="50">
        <f t="shared" si="5"/>
        <v>43.68</v>
      </c>
    </row>
    <row r="90" ht="14.25" spans="1:11">
      <c r="A90" s="22">
        <v>85</v>
      </c>
      <c r="B90" s="36"/>
      <c r="C90" s="38"/>
      <c r="D90" s="34"/>
      <c r="E90" s="22">
        <v>85</v>
      </c>
      <c r="F90" s="29" t="s">
        <v>110</v>
      </c>
      <c r="G90" s="26" t="s">
        <v>17</v>
      </c>
      <c r="H90" s="43">
        <v>1350000</v>
      </c>
      <c r="I90" s="69">
        <v>135</v>
      </c>
      <c r="J90" s="51">
        <v>-10</v>
      </c>
      <c r="K90" s="50">
        <f t="shared" si="5"/>
        <v>125</v>
      </c>
    </row>
    <row r="91" ht="14.25" spans="1:11">
      <c r="A91" s="22">
        <v>86</v>
      </c>
      <c r="B91" s="36"/>
      <c r="C91" s="38"/>
      <c r="D91" s="34"/>
      <c r="E91" s="22">
        <v>86</v>
      </c>
      <c r="F91" s="29" t="s">
        <v>111</v>
      </c>
      <c r="G91" s="26" t="s">
        <v>17</v>
      </c>
      <c r="H91" s="43">
        <v>30000000</v>
      </c>
      <c r="I91" s="69">
        <v>3000</v>
      </c>
      <c r="J91" s="51">
        <v>-2150</v>
      </c>
      <c r="K91" s="50">
        <f t="shared" si="5"/>
        <v>850</v>
      </c>
    </row>
    <row r="92" ht="14.25" spans="1:11">
      <c r="A92" s="22">
        <v>87</v>
      </c>
      <c r="B92" s="57"/>
      <c r="C92" s="30"/>
      <c r="D92" s="34"/>
      <c r="E92" s="22">
        <v>87</v>
      </c>
      <c r="F92" s="42" t="s">
        <v>112</v>
      </c>
      <c r="G92" s="25" t="s">
        <v>25</v>
      </c>
      <c r="H92" s="43">
        <v>4750000</v>
      </c>
      <c r="I92" s="70">
        <v>475</v>
      </c>
      <c r="J92" s="70"/>
      <c r="K92" s="50">
        <f t="shared" si="5"/>
        <v>475</v>
      </c>
    </row>
    <row r="93" ht="14.25" spans="1:11">
      <c r="A93" s="22">
        <v>88</v>
      </c>
      <c r="B93" s="57"/>
      <c r="C93" s="30"/>
      <c r="D93" s="34"/>
      <c r="E93" s="22">
        <v>88</v>
      </c>
      <c r="F93" s="29" t="s">
        <v>113</v>
      </c>
      <c r="G93" s="26" t="s">
        <v>17</v>
      </c>
      <c r="H93" s="43">
        <v>1840000</v>
      </c>
      <c r="I93" s="69">
        <v>184</v>
      </c>
      <c r="J93" s="51"/>
      <c r="K93" s="50">
        <f t="shared" si="5"/>
        <v>184</v>
      </c>
    </row>
    <row r="94" ht="14.25" spans="1:11">
      <c r="A94" s="22">
        <v>89</v>
      </c>
      <c r="B94" s="58"/>
      <c r="C94" s="59"/>
      <c r="D94" s="58"/>
      <c r="E94" s="22">
        <v>89</v>
      </c>
      <c r="F94" s="60" t="s">
        <v>114</v>
      </c>
      <c r="G94" s="25" t="s">
        <v>29</v>
      </c>
      <c r="H94" s="43">
        <v>1200000</v>
      </c>
      <c r="I94" s="71">
        <v>120</v>
      </c>
      <c r="J94" s="71"/>
      <c r="K94" s="50">
        <f t="shared" si="5"/>
        <v>120</v>
      </c>
    </row>
    <row r="95" ht="14.25" spans="1:11">
      <c r="A95" s="22">
        <v>90</v>
      </c>
      <c r="B95" s="58"/>
      <c r="C95" s="59"/>
      <c r="D95" s="58"/>
      <c r="E95" s="22">
        <v>90</v>
      </c>
      <c r="F95" s="29" t="s">
        <v>115</v>
      </c>
      <c r="G95" s="26" t="s">
        <v>17</v>
      </c>
      <c r="H95" s="27">
        <v>200000</v>
      </c>
      <c r="I95" s="72">
        <v>20</v>
      </c>
      <c r="J95" s="73">
        <v>-20</v>
      </c>
      <c r="K95" s="50">
        <f t="shared" si="5"/>
        <v>0</v>
      </c>
    </row>
    <row r="96" ht="14.25" spans="1:11">
      <c r="A96" s="22">
        <v>91</v>
      </c>
      <c r="B96" s="58"/>
      <c r="C96" s="59"/>
      <c r="D96" s="58"/>
      <c r="E96" s="22">
        <v>91</v>
      </c>
      <c r="F96" s="29" t="s">
        <v>116</v>
      </c>
      <c r="G96" s="26" t="s">
        <v>17</v>
      </c>
      <c r="H96" s="27">
        <v>500000</v>
      </c>
      <c r="I96" s="72">
        <v>50</v>
      </c>
      <c r="J96" s="73">
        <v>-50</v>
      </c>
      <c r="K96" s="50">
        <f t="shared" si="5"/>
        <v>0</v>
      </c>
    </row>
    <row r="97" ht="14.25" spans="1:11">
      <c r="A97" s="22">
        <v>92</v>
      </c>
      <c r="B97" s="58"/>
      <c r="C97" s="59"/>
      <c r="D97" s="58"/>
      <c r="E97" s="22">
        <v>92</v>
      </c>
      <c r="F97" s="29" t="s">
        <v>117</v>
      </c>
      <c r="G97" s="26" t="s">
        <v>17</v>
      </c>
      <c r="H97" s="27">
        <v>1000000</v>
      </c>
      <c r="I97" s="72">
        <v>100</v>
      </c>
      <c r="J97" s="73"/>
      <c r="K97" s="50">
        <f t="shared" si="5"/>
        <v>100</v>
      </c>
    </row>
    <row r="98" ht="14.25" spans="1:11">
      <c r="A98" s="22">
        <v>93</v>
      </c>
      <c r="B98" s="58"/>
      <c r="C98" s="59"/>
      <c r="D98" s="58"/>
      <c r="E98" s="22">
        <v>93</v>
      </c>
      <c r="F98" s="60" t="s">
        <v>118</v>
      </c>
      <c r="G98" s="26" t="s">
        <v>17</v>
      </c>
      <c r="H98" s="27">
        <v>740000</v>
      </c>
      <c r="I98" s="72">
        <v>74</v>
      </c>
      <c r="J98" s="73"/>
      <c r="K98" s="50">
        <f t="shared" si="5"/>
        <v>74</v>
      </c>
    </row>
    <row r="99" ht="14.25" spans="1:11">
      <c r="A99" s="22">
        <v>94</v>
      </c>
      <c r="B99" s="58"/>
      <c r="C99" s="59"/>
      <c r="D99" s="58"/>
      <c r="E99" s="22">
        <v>94</v>
      </c>
      <c r="F99" s="60" t="s">
        <v>119</v>
      </c>
      <c r="G99" s="26" t="s">
        <v>17</v>
      </c>
      <c r="H99" s="27">
        <v>780000</v>
      </c>
      <c r="I99" s="72">
        <v>78</v>
      </c>
      <c r="J99" s="73"/>
      <c r="K99" s="50">
        <f t="shared" si="5"/>
        <v>78</v>
      </c>
    </row>
    <row r="100" ht="14.25" spans="1:11">
      <c r="A100" s="22">
        <v>95</v>
      </c>
      <c r="B100" s="58"/>
      <c r="C100" s="59"/>
      <c r="D100" s="58"/>
      <c r="E100" s="22">
        <v>95</v>
      </c>
      <c r="F100" s="29" t="s">
        <v>120</v>
      </c>
      <c r="G100" s="26" t="s">
        <v>17</v>
      </c>
      <c r="H100" s="27">
        <v>500000</v>
      </c>
      <c r="I100" s="72">
        <v>50</v>
      </c>
      <c r="J100" s="73">
        <v>-50</v>
      </c>
      <c r="K100" s="50">
        <f t="shared" si="5"/>
        <v>0</v>
      </c>
    </row>
    <row r="101" ht="14.25" spans="1:11">
      <c r="A101" s="22">
        <v>96</v>
      </c>
      <c r="B101" s="58"/>
      <c r="C101" s="59"/>
      <c r="D101" s="58"/>
      <c r="E101" s="22">
        <v>96</v>
      </c>
      <c r="F101" s="41" t="s">
        <v>121</v>
      </c>
      <c r="G101" s="26" t="s">
        <v>17</v>
      </c>
      <c r="H101" s="27">
        <v>500000</v>
      </c>
      <c r="I101" s="72">
        <v>50</v>
      </c>
      <c r="J101" s="73">
        <v>-50</v>
      </c>
      <c r="K101" s="50">
        <f t="shared" si="5"/>
        <v>0</v>
      </c>
    </row>
    <row r="102" ht="14.25" spans="1:11">
      <c r="A102" s="22">
        <v>97</v>
      </c>
      <c r="B102" s="58"/>
      <c r="C102" s="59"/>
      <c r="D102" s="58"/>
      <c r="E102" s="22">
        <v>97</v>
      </c>
      <c r="F102" s="29" t="s">
        <v>122</v>
      </c>
      <c r="G102" s="26" t="s">
        <v>17</v>
      </c>
      <c r="H102" s="40">
        <v>980000</v>
      </c>
      <c r="I102" s="72">
        <v>98</v>
      </c>
      <c r="J102" s="73"/>
      <c r="K102" s="50">
        <f t="shared" si="5"/>
        <v>98</v>
      </c>
    </row>
    <row r="103" ht="14.25" spans="1:11">
      <c r="A103" s="22">
        <v>98</v>
      </c>
      <c r="B103" s="58"/>
      <c r="C103" s="59"/>
      <c r="D103" s="58"/>
      <c r="E103" s="22">
        <v>98</v>
      </c>
      <c r="F103" s="29" t="s">
        <v>123</v>
      </c>
      <c r="G103" s="26" t="s">
        <v>17</v>
      </c>
      <c r="H103" s="40">
        <v>650000</v>
      </c>
      <c r="I103" s="72">
        <v>65</v>
      </c>
      <c r="J103" s="73"/>
      <c r="K103" s="50">
        <f t="shared" si="5"/>
        <v>65</v>
      </c>
    </row>
    <row r="104" ht="14.25" spans="1:11">
      <c r="A104" s="22">
        <v>99</v>
      </c>
      <c r="B104" s="58"/>
      <c r="C104" s="59"/>
      <c r="D104" s="58"/>
      <c r="E104" s="22">
        <v>99</v>
      </c>
      <c r="F104" s="56" t="s">
        <v>124</v>
      </c>
      <c r="G104" s="26" t="s">
        <v>17</v>
      </c>
      <c r="H104" s="40">
        <v>640000</v>
      </c>
      <c r="I104" s="72">
        <v>64</v>
      </c>
      <c r="J104" s="73"/>
      <c r="K104" s="50">
        <f t="shared" si="5"/>
        <v>64</v>
      </c>
    </row>
    <row r="105" ht="14.25" spans="1:11">
      <c r="A105" s="22">
        <v>100</v>
      </c>
      <c r="B105" s="58"/>
      <c r="C105" s="59"/>
      <c r="D105" s="58"/>
      <c r="E105" s="22">
        <v>100</v>
      </c>
      <c r="F105" s="29" t="s">
        <v>125</v>
      </c>
      <c r="G105" s="25" t="s">
        <v>31</v>
      </c>
      <c r="H105" s="40">
        <v>340000</v>
      </c>
      <c r="I105" s="72">
        <v>34</v>
      </c>
      <c r="J105" s="73"/>
      <c r="K105" s="50">
        <f t="shared" si="5"/>
        <v>34</v>
      </c>
    </row>
    <row r="106" ht="14.25" spans="1:11">
      <c r="A106" s="22">
        <v>101</v>
      </c>
      <c r="B106" s="58"/>
      <c r="C106" s="59"/>
      <c r="D106" s="58"/>
      <c r="E106" s="22">
        <v>101</v>
      </c>
      <c r="F106" s="61" t="s">
        <v>126</v>
      </c>
      <c r="G106" s="26" t="s">
        <v>17</v>
      </c>
      <c r="H106" s="40"/>
      <c r="I106" s="72"/>
      <c r="J106" s="74">
        <v>700</v>
      </c>
      <c r="K106" s="50">
        <f t="shared" si="5"/>
        <v>700</v>
      </c>
    </row>
    <row r="107" ht="14.25" spans="1:11">
      <c r="A107" s="22">
        <v>102</v>
      </c>
      <c r="B107" s="58"/>
      <c r="C107" s="59"/>
      <c r="D107" s="58"/>
      <c r="E107" s="22">
        <v>102</v>
      </c>
      <c r="F107" s="62" t="s">
        <v>127</v>
      </c>
      <c r="G107" s="25" t="s">
        <v>31</v>
      </c>
      <c r="H107" s="40"/>
      <c r="I107" s="72"/>
      <c r="J107" s="74">
        <v>163</v>
      </c>
      <c r="K107" s="50">
        <f t="shared" si="5"/>
        <v>163</v>
      </c>
    </row>
    <row r="108" ht="14.25" spans="1:11">
      <c r="A108" s="22">
        <v>103</v>
      </c>
      <c r="B108" s="58"/>
      <c r="C108" s="59"/>
      <c r="D108" s="58"/>
      <c r="E108" s="22">
        <v>103</v>
      </c>
      <c r="F108" s="29"/>
      <c r="G108" s="25"/>
      <c r="H108" s="40"/>
      <c r="I108" s="72"/>
      <c r="J108" s="74"/>
      <c r="K108" s="75"/>
    </row>
    <row r="109" ht="14.25" spans="1:11">
      <c r="A109" s="22">
        <v>104</v>
      </c>
      <c r="B109" s="58"/>
      <c r="C109" s="59"/>
      <c r="D109" s="58"/>
      <c r="E109" s="22">
        <v>104</v>
      </c>
      <c r="F109" s="29"/>
      <c r="G109" s="25"/>
      <c r="H109" s="40"/>
      <c r="I109" s="72"/>
      <c r="J109" s="74"/>
      <c r="K109" s="75"/>
    </row>
    <row r="110" ht="14.25" spans="1:11">
      <c r="A110" s="22">
        <v>105</v>
      </c>
      <c r="B110" s="58"/>
      <c r="C110" s="59"/>
      <c r="D110" s="58"/>
      <c r="E110" s="22">
        <v>105</v>
      </c>
      <c r="F110" s="63"/>
      <c r="G110" s="64"/>
      <c r="H110" s="27"/>
      <c r="I110" s="72"/>
      <c r="J110" s="74"/>
      <c r="K110" s="75">
        <f>I110+J110</f>
        <v>0</v>
      </c>
    </row>
    <row r="111" ht="14.25" spans="1:11">
      <c r="A111" s="22">
        <v>106</v>
      </c>
      <c r="B111" s="58"/>
      <c r="C111" s="59"/>
      <c r="D111" s="58"/>
      <c r="E111" s="22">
        <v>106</v>
      </c>
      <c r="F111" s="57" t="s">
        <v>128</v>
      </c>
      <c r="G111" s="65"/>
      <c r="H111" s="27">
        <f>SUM(H6:H110)</f>
        <v>350000000</v>
      </c>
      <c r="I111" s="27">
        <f>SUM(I6:I110)</f>
        <v>35000</v>
      </c>
      <c r="J111" s="27">
        <f>SUM(J6:J110)</f>
        <v>-10000</v>
      </c>
      <c r="K111" s="27">
        <f>SUM(K6:K110)</f>
        <v>25000</v>
      </c>
    </row>
    <row r="112" ht="14.25" spans="1:11">
      <c r="A112" s="22">
        <v>107</v>
      </c>
      <c r="B112" s="58"/>
      <c r="C112" s="59"/>
      <c r="D112" s="58"/>
      <c r="E112" s="22">
        <v>107</v>
      </c>
      <c r="F112" s="57" t="s">
        <v>129</v>
      </c>
      <c r="G112" s="65"/>
      <c r="H112" s="33">
        <v>50000000</v>
      </c>
      <c r="I112" s="72">
        <v>5000</v>
      </c>
      <c r="J112" s="73"/>
      <c r="K112" s="73">
        <v>5000</v>
      </c>
    </row>
    <row r="113" ht="14.25" spans="1:11">
      <c r="A113" s="22">
        <v>108</v>
      </c>
      <c r="B113" s="66" t="s">
        <v>130</v>
      </c>
      <c r="C113" s="67">
        <f>SUM(C6:C93)</f>
        <v>40000</v>
      </c>
      <c r="D113" s="67">
        <f>SUM(D6:D93)</f>
        <v>30000</v>
      </c>
      <c r="E113" s="22">
        <v>108</v>
      </c>
      <c r="F113" s="66" t="s">
        <v>130</v>
      </c>
      <c r="G113" s="63"/>
      <c r="H113" s="35">
        <f>H111+H112</f>
        <v>400000000</v>
      </c>
      <c r="I113" s="35">
        <f>I111+I112</f>
        <v>40000</v>
      </c>
      <c r="J113" s="35">
        <f>J111+J112</f>
        <v>-10000</v>
      </c>
      <c r="K113" s="35">
        <f>K111+K112</f>
        <v>30000</v>
      </c>
    </row>
  </sheetData>
  <autoFilter ref="A5:K113">
    <extLst/>
  </autoFilter>
  <mergeCells count="6">
    <mergeCell ref="A2:K2"/>
    <mergeCell ref="A3:E3"/>
    <mergeCell ref="G3:H3"/>
    <mergeCell ref="I3:K3"/>
    <mergeCell ref="A4:F4"/>
    <mergeCell ref="G4:K4"/>
  </mergeCells>
  <conditionalFormatting sqref="F81">
    <cfRule type="duplicateValues" dxfId="0" priority="1"/>
  </conditionalFormatting>
  <pageMargins left="0.196527777777778" right="0.209027777777778" top="0.236111111111111" bottom="0.159027777777778" header="0.156944444444444" footer="0.259027777777778"/>
  <pageSetup paperSize="9" orientation="landscape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土地出让金基金预算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2022-08-24T02:45:49Z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ubyTemplateID" linkTarget="0">
    <vt:lpwstr>14</vt:lpwstr>
  </property>
  <property fmtid="{D5CDD505-2E9C-101B-9397-08002B2CF9AE}" pid="4" name="ICV">
    <vt:lpwstr>FEB4CE8F612B4A3ABE5C655E70FCA6CB</vt:lpwstr>
  </property>
</Properties>
</file>