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"/>
  </bookViews>
  <sheets>
    <sheet name="预算总表" sheetId="3" r:id="rId1"/>
    <sheet name="城乡居民基本养老收支预算表" sheetId="5" r:id="rId2"/>
    <sheet name="机关事业单位基本养老收支预算表" sheetId="6" r:id="rId3"/>
    <sheet name="基本养老基础资料表" sheetId="11" r:id="rId4"/>
  </sheets>
  <calcPr calcId="144525"/>
  <oleSize ref="A1"/>
</workbook>
</file>

<file path=xl/sharedStrings.xml><?xml version="1.0" encoding="utf-8"?>
<sst xmlns="http://schemas.openxmlformats.org/spreadsheetml/2006/main" count="251" uniqueCount="134">
  <si>
    <t>2021年社会保险基金收支预算总表</t>
  </si>
  <si>
    <t>社预01表</t>
  </si>
  <si>
    <t>龙胜县财政局</t>
  </si>
  <si>
    <t>单位：元</t>
  </si>
  <si>
    <t>项        目</t>
  </si>
  <si>
    <t>合计</t>
  </si>
  <si>
    <t xml:space="preserve">企业职工基本
养老保险基金
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</si>
  <si>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</si>
  <si>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</si>
  <si>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</si>
  <si>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</si>
  <si>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</si>
  <si>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</si>
  <si>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</si>
  <si>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</si>
  <si>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</si>
  <si>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</si>
  <si>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</si>
  <si>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</si>
  <si>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</si>
  <si>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7.中央调剂资金收入（省级专用）</t>
  </si>
  <si>
    <t xml:space="preserve">         8.中央调剂基金收入（中央专用)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</si>
  <si>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</si>
  <si>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</si>
  <si>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</si>
  <si>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</si>
  <si>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4.中央调剂基金支出（中央专用）</t>
  </si>
  <si>
    <t xml:space="preserve">         5.中央调剂资金支出（省级专用）</t>
  </si>
  <si>
    <t>三、本年收支结余</t>
  </si>
  <si>
    <t>四、年末滚存结余</t>
  </si>
  <si>
    <t>第 1 页</t>
  </si>
  <si>
    <t>2021年城乡居民基本养老保险基金收支预算表</t>
  </si>
  <si>
    <t>社预03表</t>
  </si>
  <si>
    <t>2020年执行数</t>
  </si>
  <si>
    <t>2021年预算数</t>
  </si>
  <si>
    <t>一、个人缴费收入</t>
  </si>
  <si>
    <t>一、基础养老金支出</t>
  </si>
  <si>
    <t xml:space="preserve">    其中：财政为困难人员代缴收入</t>
  </si>
  <si>
    <t>二、个人账户养老金支出</t>
  </si>
  <si>
    <t>二、财政补贴收入</t>
  </si>
  <si>
    <t>三、丧葬补助金支出</t>
  </si>
  <si>
    <t xml:space="preserve">    其中：财政对基础养老金的补贴</t>
  </si>
  <si>
    <t>四、转移支出</t>
  </si>
  <si>
    <t xml:space="preserve">          财政对个人缴费的补贴</t>
  </si>
  <si>
    <t>五、其他支出</t>
  </si>
  <si>
    <t>三、集体补助收入</t>
  </si>
  <si>
    <t>×</t>
  </si>
  <si>
    <t>四、利息收入</t>
  </si>
  <si>
    <t>五、委托投资收益</t>
  </si>
  <si>
    <t>六、转移收入</t>
  </si>
  <si>
    <t>七、其他收入</t>
  </si>
  <si>
    <t>八、本年收入小计</t>
  </si>
  <si>
    <t>六、本年支出小计</t>
  </si>
  <si>
    <t>九、上级补助收入</t>
  </si>
  <si>
    <t>七、补助下级支出</t>
  </si>
  <si>
    <t>十、下级上解收入</t>
  </si>
  <si>
    <t>八、上解上级支出</t>
  </si>
  <si>
    <t>十一、本年收入合计</t>
  </si>
  <si>
    <t>九、本年支出合计</t>
  </si>
  <si>
    <t>十、本年收支结余</t>
  </si>
  <si>
    <t>十二、上年结余</t>
  </si>
  <si>
    <t>十一、年末滚存结余</t>
  </si>
  <si>
    <t>总        计</t>
  </si>
  <si>
    <t>第 3 页</t>
  </si>
  <si>
    <t>2021年机关事业单位基本养老保险基金收支预算表</t>
  </si>
  <si>
    <t>社预04表</t>
  </si>
  <si>
    <t>一、基本养老保险费收入</t>
  </si>
  <si>
    <t>一、基本养老金支出</t>
  </si>
  <si>
    <t>二、转移支出</t>
  </si>
  <si>
    <t xml:space="preserve">    其中：地方财政补贴</t>
  </si>
  <si>
    <t>三、其他支出</t>
  </si>
  <si>
    <t>三、利息收入</t>
  </si>
  <si>
    <t>四、转移收入</t>
  </si>
  <si>
    <t>五、其他收入</t>
  </si>
  <si>
    <t xml:space="preserve">    其中：滞纳金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</si>
  <si>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</si>
  <si>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</si>
  <si>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</si>
  <si>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</si>
  <si>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</si>
  <si>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</si>
  <si>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</si>
  <si>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</si>
  <si>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</si>
  <si>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</si>
  <si>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</si>
  <si>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第 4 页</t>
  </si>
  <si>
    <t>2021年基本养老保险基础资料表</t>
  </si>
  <si>
    <t>社预附01表</t>
  </si>
  <si>
    <t>单位</t>
  </si>
  <si>
    <t>一、企业职工基本养老保险</t>
  </si>
  <si>
    <t xml:space="preserve">       (1)上年末累计欠费</t>
  </si>
  <si>
    <t>元</t>
  </si>
  <si>
    <t xml:space="preserve">   (一)参保人数</t>
  </si>
  <si>
    <t>人</t>
  </si>
  <si>
    <t xml:space="preserve">       (2)本年补缴以前年度欠费</t>
  </si>
  <si>
    <t>　     1.在职职工</t>
  </si>
  <si>
    <t xml:space="preserve">       (3)本年新增欠费</t>
  </si>
  <si>
    <t xml:space="preserve">元
</t>
  </si>
  <si>
    <t xml:space="preserve">         其中：个人身份参保</t>
  </si>
  <si>
    <t xml:space="preserve">       (4)年末累计欠费</t>
  </si>
  <si>
    <t>　   　2.离休人员</t>
  </si>
  <si>
    <t xml:space="preserve">     3.本年预缴以后年度基本养老保险费</t>
  </si>
  <si>
    <t xml:space="preserve">       3.退休、退职人员</t>
  </si>
  <si>
    <t xml:space="preserve">     4.一次性补缴以前年度基本养老保险费</t>
  </si>
  <si>
    <t xml:space="preserve">        (1)当年新增退休退职人员</t>
  </si>
  <si>
    <t>二、城乡居民基本养老保险</t>
  </si>
  <si>
    <t xml:space="preserve"> 　     (2)当年死亡退休退职人员</t>
  </si>
  <si>
    <t xml:space="preserve">   (一)16－59周岁参保缴费人数</t>
  </si>
  <si>
    <t xml:space="preserve">   (二)缴费人数</t>
  </si>
  <si>
    <t xml:space="preserve">   (二)实际领取待遇人员</t>
  </si>
  <si>
    <t xml:space="preserve">       其中：个人身份缴费</t>
  </si>
  <si>
    <t xml:space="preserve">   (三)人均缴费水平</t>
  </si>
  <si>
    <t>元/年</t>
  </si>
  <si>
    <t xml:space="preserve">   (三)缴费基数总额</t>
  </si>
  <si>
    <t xml:space="preserve">   (四)人均财政对缴费补贴水平</t>
  </si>
  <si>
    <t>　　   1.单位</t>
  </si>
  <si>
    <t>三、机关事业单位基本养老保险</t>
  </si>
  <si>
    <t>　   　2.个人</t>
  </si>
  <si>
    <t xml:space="preserve">         其中：个人身份缴费基数总额</t>
  </si>
  <si>
    <t>　      1.在职职工</t>
  </si>
  <si>
    <t xml:space="preserve">   (四)缴费费率</t>
  </si>
  <si>
    <t>%</t>
  </si>
  <si>
    <t>　    　2.退休、退职人员</t>
  </si>
  <si>
    <t xml:space="preserve">       1.单位缴费费率</t>
  </si>
  <si>
    <t xml:space="preserve">       2.职工个人缴费费率</t>
  </si>
  <si>
    <t xml:space="preserve">       3.以个人身份参保缴费费率</t>
  </si>
  <si>
    <t xml:space="preserve">   　　1.单位</t>
  </si>
  <si>
    <t xml:space="preserve">   (五)人均缴费工资基数</t>
  </si>
  <si>
    <t xml:space="preserve">   (六)保险费缴纳情况</t>
  </si>
  <si>
    <t xml:space="preserve">       1.缴纳当年基本养老保险费</t>
  </si>
  <si>
    <t xml:space="preserve">       2.欠费情况</t>
  </si>
  <si>
    <t>四、统筹地区职工平均工资</t>
  </si>
  <si>
    <t>第 9 页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</si>
</sst>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 ;\-#,##0;;"/>
    <numFmt numFmtId="177" formatCode="#,##0.00_ ;\-#,##0.00;;"/>
    <numFmt numFmtId="178" formatCode="#,##0.00_ ;\-#,##0.00"/>
  </numFmts>
  <fonts count="28">
    <font>
      <sz val="11"/>
      <color theme="1"/>
      <name val="??"/>
      <charset val="134"/>
      <scheme val="minor"/>
    </font>
    <font>
      <sz val="12"/>
      <name val="宋体"/>
      <charset val="134"/>
    </font>
    <font>
      <b/>
      <sz val="29"/>
      <color indexed="8"/>
      <name val="宋体"/>
      <charset val="1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b/>
      <sz val="17"/>
      <color indexed="8"/>
      <name val="华文中宋"/>
      <charset val="1"/>
    </font>
    <font>
      <sz val="12"/>
      <name val="宋体"/>
      <charset val="1"/>
    </font>
    <font>
      <b/>
      <sz val="12"/>
      <name val="宋体"/>
      <charset val="1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b/>
      <sz val="11"/>
      <color rgb="FFFFFFFF"/>
      <name val="??"/>
      <charset val="0"/>
      <scheme val="minor"/>
    </font>
    <font>
      <b/>
      <sz val="13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i/>
      <sz val="11"/>
      <color rgb="FF7F7F7F"/>
      <name val="??"/>
      <charset val="0"/>
      <scheme val="minor"/>
    </font>
    <font>
      <b/>
      <sz val="11"/>
      <color theme="3"/>
      <name val="??"/>
      <charset val="134"/>
      <scheme val="minor"/>
    </font>
    <font>
      <u/>
      <sz val="11"/>
      <color rgb="FF80008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1"/>
      <color theme="1"/>
      <name val="??"/>
      <charset val="0"/>
      <scheme val="minor"/>
    </font>
    <font>
      <b/>
      <sz val="18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rgb="FFFA7D00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8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25" borderId="2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7" borderId="24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6" borderId="23" applyNumberFormat="0" applyAlignment="0" applyProtection="0">
      <alignment vertical="center"/>
    </xf>
    <xf numFmtId="0" fontId="27" fillId="16" borderId="27" applyNumberFormat="0" applyAlignment="0" applyProtection="0">
      <alignment vertical="center"/>
    </xf>
    <xf numFmtId="0" fontId="10" fillId="8" borderId="21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/>
  </cellStyleXfs>
  <cellXfs count="114">
    <xf numFmtId="0" fontId="0" fillId="0" borderId="0" xfId="49"/>
    <xf numFmtId="0" fontId="1" fillId="0" borderId="0" xfId="49" applyFont="1" applyFill="1"/>
    <xf numFmtId="49" fontId="2" fillId="2" borderId="0" xfId="49" applyNumberFormat="1" applyFont="1" applyFill="1" applyAlignment="1">
      <alignment horizontal="center" vertical="center" wrapText="1"/>
    </xf>
    <xf numFmtId="0" fontId="2" fillId="2" borderId="0" xfId="49" applyFont="1" applyFill="1" applyAlignment="1">
      <alignment horizontal="center" vertical="center" wrapText="1"/>
    </xf>
    <xf numFmtId="49" fontId="3" fillId="2" borderId="1" xfId="49" applyNumberFormat="1" applyFont="1" applyFill="1" applyBorder="1" applyAlignment="1">
      <alignment vertical="center"/>
    </xf>
    <xf numFmtId="49" fontId="3" fillId="2" borderId="1" xfId="49" applyNumberFormat="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vertical="center" wrapText="1"/>
    </xf>
    <xf numFmtId="49" fontId="3" fillId="2" borderId="1" xfId="49" applyNumberFormat="1" applyFont="1" applyFill="1" applyBorder="1" applyAlignment="1">
      <alignment horizontal="right" vertical="center"/>
    </xf>
    <xf numFmtId="49" fontId="4" fillId="2" borderId="2" xfId="49" applyNumberFormat="1" applyFont="1" applyFill="1" applyBorder="1" applyAlignment="1">
      <alignment horizontal="center" vertical="center" wrapText="1"/>
    </xf>
    <xf numFmtId="49" fontId="4" fillId="2" borderId="2" xfId="49" applyNumberFormat="1" applyFont="1" applyFill="1" applyBorder="1" applyAlignment="1">
      <alignment horizontal="center" vertical="center"/>
    </xf>
    <xf numFmtId="49" fontId="4" fillId="2" borderId="3" xfId="49" applyNumberFormat="1" applyFont="1" applyFill="1" applyBorder="1" applyAlignment="1">
      <alignment horizontal="center" vertical="center"/>
    </xf>
    <xf numFmtId="49" fontId="3" fillId="2" borderId="2" xfId="49" applyNumberFormat="1" applyFont="1" applyFill="1" applyBorder="1" applyAlignment="1">
      <alignment horizontal="left" vertical="center" wrapText="1"/>
    </xf>
    <xf numFmtId="49" fontId="3" fillId="2" borderId="2" xfId="49" applyNumberFormat="1" applyFont="1" applyFill="1" applyBorder="1" applyAlignment="1">
      <alignment horizontal="center" vertical="center"/>
    </xf>
    <xf numFmtId="49" fontId="3" fillId="2" borderId="3" xfId="49" applyNumberFormat="1" applyFont="1" applyFill="1" applyBorder="1" applyAlignment="1">
      <alignment horizontal="center" vertical="center"/>
    </xf>
    <xf numFmtId="49" fontId="3" fillId="2" borderId="4" xfId="49" applyNumberFormat="1" applyFont="1" applyFill="1" applyBorder="1" applyAlignment="1">
      <alignment horizontal="center" vertical="center"/>
    </xf>
    <xf numFmtId="177" fontId="3" fillId="2" borderId="5" xfId="49" applyNumberFormat="1" applyFont="1" applyFill="1" applyBorder="1" applyAlignment="1">
      <alignment horizontal="right" vertical="center"/>
    </xf>
    <xf numFmtId="177" fontId="3" fillId="3" borderId="6" xfId="49" applyNumberFormat="1" applyFont="1" applyFill="1" applyBorder="1" applyAlignment="1">
      <alignment horizontal="right" vertical="center"/>
    </xf>
    <xf numFmtId="49" fontId="3" fillId="2" borderId="3" xfId="49" applyNumberFormat="1" applyFont="1" applyFill="1" applyBorder="1" applyAlignment="1">
      <alignment horizontal="left" vertical="center" wrapText="1"/>
    </xf>
    <xf numFmtId="49" fontId="3" fillId="2" borderId="7" xfId="49" applyNumberFormat="1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right" vertical="center"/>
    </xf>
    <xf numFmtId="176" fontId="3" fillId="3" borderId="9" xfId="49" applyNumberFormat="1" applyFont="1" applyFill="1" applyBorder="1" applyAlignment="1">
      <alignment horizontal="right" vertical="center"/>
    </xf>
    <xf numFmtId="177" fontId="3" fillId="2" borderId="2" xfId="49" applyNumberFormat="1" applyFont="1" applyFill="1" applyBorder="1" applyAlignment="1">
      <alignment horizontal="right" vertical="center"/>
    </xf>
    <xf numFmtId="49" fontId="3" fillId="2" borderId="8" xfId="49" applyNumberFormat="1" applyFont="1" applyFill="1" applyBorder="1" applyAlignment="1">
      <alignment horizontal="left" vertical="center" wrapText="1"/>
    </xf>
    <xf numFmtId="49" fontId="3" fillId="2" borderId="8" xfId="49" applyNumberFormat="1" applyFont="1" applyFill="1" applyBorder="1" applyAlignment="1">
      <alignment horizontal="center" vertical="center" wrapText="1"/>
    </xf>
    <xf numFmtId="176" fontId="3" fillId="2" borderId="8" xfId="49" applyNumberFormat="1" applyFont="1" applyFill="1" applyBorder="1" applyAlignment="1">
      <alignment horizontal="right" vertical="center"/>
    </xf>
    <xf numFmtId="176" fontId="3" fillId="2" borderId="9" xfId="49" applyNumberFormat="1" applyFont="1" applyFill="1" applyBorder="1" applyAlignment="1">
      <alignment horizontal="right" vertical="center"/>
    </xf>
    <xf numFmtId="49" fontId="3" fillId="2" borderId="4" xfId="49" applyNumberFormat="1" applyFont="1" applyFill="1" applyBorder="1" applyAlignment="1">
      <alignment horizontal="center" vertical="center" wrapText="1"/>
    </xf>
    <xf numFmtId="177" fontId="3" fillId="2" borderId="3" xfId="49" applyNumberFormat="1" applyFont="1" applyFill="1" applyBorder="1" applyAlignment="1">
      <alignment horizontal="right" vertical="center"/>
    </xf>
    <xf numFmtId="49" fontId="3" fillId="2" borderId="8" xfId="49" applyNumberFormat="1" applyFont="1" applyFill="1" applyBorder="1" applyAlignment="1">
      <alignment horizontal="left" vertical="center"/>
    </xf>
    <xf numFmtId="49" fontId="3" fillId="2" borderId="8" xfId="49" applyNumberFormat="1" applyFont="1" applyFill="1" applyBorder="1" applyAlignment="1">
      <alignment horizontal="center" vertical="center"/>
    </xf>
    <xf numFmtId="49" fontId="3" fillId="2" borderId="10" xfId="49" applyNumberFormat="1" applyFont="1" applyFill="1" applyBorder="1" applyAlignment="1">
      <alignment horizontal="center" vertical="center"/>
    </xf>
    <xf numFmtId="49" fontId="3" fillId="2" borderId="11" xfId="49" applyNumberFormat="1" applyFont="1" applyFill="1" applyBorder="1" applyAlignment="1">
      <alignment horizontal="left" vertical="center" wrapText="1"/>
    </xf>
    <xf numFmtId="49" fontId="3" fillId="2" borderId="10" xfId="49" applyNumberFormat="1" applyFont="1" applyFill="1" applyBorder="1" applyAlignment="1">
      <alignment horizontal="center" vertical="center" wrapText="1"/>
    </xf>
    <xf numFmtId="49" fontId="3" fillId="2" borderId="12" xfId="49" applyNumberFormat="1" applyFont="1" applyFill="1" applyBorder="1" applyAlignment="1">
      <alignment horizontal="center" vertical="center" wrapText="1"/>
    </xf>
    <xf numFmtId="49" fontId="3" fillId="2" borderId="5" xfId="49" applyNumberFormat="1" applyFont="1" applyFill="1" applyBorder="1" applyAlignment="1">
      <alignment horizontal="center" vertical="center" wrapText="1"/>
    </xf>
    <xf numFmtId="49" fontId="3" fillId="2" borderId="7" xfId="49" applyNumberFormat="1" applyFont="1" applyFill="1" applyBorder="1" applyAlignment="1">
      <alignment horizontal="center" vertical="center" wrapText="1"/>
    </xf>
    <xf numFmtId="49" fontId="3" fillId="2" borderId="4" xfId="49" applyNumberFormat="1" applyFont="1" applyFill="1" applyBorder="1" applyAlignment="1">
      <alignment horizontal="left" vertical="center" wrapText="1"/>
    </xf>
    <xf numFmtId="49" fontId="3" fillId="2" borderId="8" xfId="49" applyNumberFormat="1" applyFont="1" applyFill="1" applyBorder="1" applyAlignment="1">
      <alignment vertical="center"/>
    </xf>
    <xf numFmtId="49" fontId="3" fillId="2" borderId="12" xfId="49" applyNumberFormat="1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right" vertical="center"/>
    </xf>
    <xf numFmtId="49" fontId="3" fillId="2" borderId="11" xfId="49" applyNumberFormat="1" applyFont="1" applyFill="1" applyBorder="1" applyAlignment="1">
      <alignment horizontal="center" vertical="center"/>
    </xf>
    <xf numFmtId="177" fontId="3" fillId="2" borderId="8" xfId="49" applyNumberFormat="1" applyFont="1" applyFill="1" applyBorder="1" applyAlignment="1">
      <alignment horizontal="right" vertical="center"/>
    </xf>
    <xf numFmtId="177" fontId="3" fillId="2" borderId="9" xfId="49" applyNumberFormat="1" applyFont="1" applyFill="1" applyBorder="1" applyAlignment="1">
      <alignment horizontal="right" vertical="center"/>
    </xf>
    <xf numFmtId="49" fontId="3" fillId="2" borderId="6" xfId="49" applyNumberFormat="1" applyFont="1" applyFill="1" applyBorder="1" applyAlignment="1">
      <alignment horizontal="left" vertical="center" wrapText="1"/>
    </xf>
    <xf numFmtId="49" fontId="3" fillId="2" borderId="6" xfId="49" applyNumberFormat="1" applyFont="1" applyFill="1" applyBorder="1" applyAlignment="1">
      <alignment horizontal="center" vertical="center" wrapText="1"/>
    </xf>
    <xf numFmtId="176" fontId="3" fillId="2" borderId="6" xfId="49" applyNumberFormat="1" applyFont="1" applyFill="1" applyBorder="1" applyAlignment="1">
      <alignment horizontal="right" vertical="center"/>
    </xf>
    <xf numFmtId="177" fontId="3" fillId="3" borderId="9" xfId="49" applyNumberFormat="1" applyFont="1" applyFill="1" applyBorder="1" applyAlignment="1">
      <alignment horizontal="right" vertical="center"/>
    </xf>
    <xf numFmtId="49" fontId="3" fillId="2" borderId="9" xfId="49" applyNumberFormat="1" applyFont="1" applyFill="1" applyBorder="1" applyAlignment="1">
      <alignment horizontal="center" vertical="center"/>
    </xf>
    <xf numFmtId="49" fontId="3" fillId="2" borderId="9" xfId="49" applyNumberFormat="1" applyFont="1" applyFill="1" applyBorder="1" applyAlignment="1">
      <alignment vertical="center"/>
    </xf>
    <xf numFmtId="0" fontId="3" fillId="2" borderId="13" xfId="49" applyFont="1" applyFill="1" applyBorder="1" applyAlignment="1">
      <alignment vertical="center"/>
    </xf>
    <xf numFmtId="49" fontId="3" fillId="2" borderId="13" xfId="49" applyNumberFormat="1" applyFont="1" applyFill="1" applyBorder="1" applyAlignment="1">
      <alignment horizontal="right" vertical="center"/>
    </xf>
    <xf numFmtId="49" fontId="2" fillId="2" borderId="0" xfId="49" applyNumberFormat="1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49" fontId="5" fillId="2" borderId="0" xfId="49" applyNumberFormat="1" applyFont="1" applyFill="1" applyAlignment="1">
      <alignment horizontal="center" vertical="center"/>
    </xf>
    <xf numFmtId="49" fontId="3" fillId="2" borderId="0" xfId="49" applyNumberFormat="1" applyFont="1" applyFill="1" applyAlignment="1">
      <alignment horizontal="center" vertical="center"/>
    </xf>
    <xf numFmtId="49" fontId="3" fillId="2" borderId="0" xfId="49" applyNumberFormat="1" applyFont="1" applyFill="1" applyAlignment="1">
      <alignment horizontal="right" vertical="center"/>
    </xf>
    <xf numFmtId="49" fontId="3" fillId="2" borderId="14" xfId="49" applyNumberFormat="1" applyFont="1" applyFill="1" applyBorder="1" applyAlignment="1">
      <alignment vertical="center"/>
    </xf>
    <xf numFmtId="49" fontId="3" fillId="2" borderId="14" xfId="49" applyNumberFormat="1" applyFont="1" applyFill="1" applyBorder="1" applyAlignment="1">
      <alignment horizontal="right" vertical="center"/>
    </xf>
    <xf numFmtId="49" fontId="4" fillId="2" borderId="8" xfId="49" applyNumberFormat="1" applyFont="1" applyFill="1" applyBorder="1" applyAlignment="1">
      <alignment horizontal="center" vertical="center"/>
    </xf>
    <xf numFmtId="49" fontId="3" fillId="2" borderId="12" xfId="49" applyNumberFormat="1" applyFont="1" applyFill="1" applyBorder="1" applyAlignment="1">
      <alignment vertical="center"/>
    </xf>
    <xf numFmtId="177" fontId="3" fillId="2" borderId="15" xfId="49" applyNumberFormat="1" applyFont="1" applyFill="1" applyBorder="1" applyAlignment="1">
      <alignment horizontal="right" vertical="center"/>
    </xf>
    <xf numFmtId="49" fontId="3" fillId="2" borderId="10" xfId="49" applyNumberFormat="1" applyFont="1" applyFill="1" applyBorder="1" applyAlignment="1">
      <alignment vertical="center"/>
    </xf>
    <xf numFmtId="178" fontId="3" fillId="2" borderId="8" xfId="49" applyNumberFormat="1" applyFont="1" applyFill="1" applyBorder="1" applyAlignment="1">
      <alignment horizontal="right" vertical="center"/>
    </xf>
    <xf numFmtId="49" fontId="3" fillId="2" borderId="5" xfId="49" applyNumberFormat="1" applyFont="1" applyFill="1" applyBorder="1" applyAlignment="1">
      <alignment vertical="center"/>
    </xf>
    <xf numFmtId="177" fontId="3" fillId="2" borderId="16" xfId="49" applyNumberFormat="1" applyFont="1" applyFill="1" applyBorder="1" applyAlignment="1">
      <alignment horizontal="right" vertical="center"/>
    </xf>
    <xf numFmtId="178" fontId="3" fillId="2" borderId="6" xfId="49" applyNumberFormat="1" applyFont="1" applyFill="1" applyBorder="1" applyAlignment="1">
      <alignment horizontal="right" vertical="center"/>
    </xf>
    <xf numFmtId="49" fontId="3" fillId="2" borderId="17" xfId="49" applyNumberFormat="1" applyFont="1" applyFill="1" applyBorder="1" applyAlignment="1">
      <alignment horizontal="center" vertical="center"/>
    </xf>
    <xf numFmtId="49" fontId="3" fillId="2" borderId="16" xfId="49" applyNumberFormat="1" applyFont="1" applyFill="1" applyBorder="1" applyAlignment="1">
      <alignment horizontal="center" vertical="center"/>
    </xf>
    <xf numFmtId="49" fontId="3" fillId="2" borderId="5" xfId="49" applyNumberFormat="1" applyFont="1" applyFill="1" applyBorder="1" applyAlignment="1">
      <alignment horizontal="left" vertical="center"/>
    </xf>
    <xf numFmtId="177" fontId="3" fillId="2" borderId="17" xfId="49" applyNumberFormat="1" applyFont="1" applyFill="1" applyBorder="1" applyAlignment="1">
      <alignment horizontal="right" vertical="center"/>
    </xf>
    <xf numFmtId="177" fontId="3" fillId="2" borderId="6" xfId="49" applyNumberFormat="1" applyFont="1" applyFill="1" applyBorder="1" applyAlignment="1">
      <alignment horizontal="right" vertical="center"/>
    </xf>
    <xf numFmtId="49" fontId="3" fillId="2" borderId="18" xfId="49" applyNumberFormat="1" applyFont="1" applyFill="1" applyBorder="1" applyAlignment="1">
      <alignment horizontal="center" vertical="center"/>
    </xf>
    <xf numFmtId="49" fontId="3" fillId="2" borderId="2" xfId="49" applyNumberFormat="1" applyFont="1" applyFill="1" applyBorder="1" applyAlignment="1">
      <alignment vertical="center"/>
    </xf>
    <xf numFmtId="177" fontId="3" fillId="3" borderId="7" xfId="49" applyNumberFormat="1" applyFont="1" applyFill="1" applyBorder="1" applyAlignment="1">
      <alignment horizontal="right" vertical="center"/>
    </xf>
    <xf numFmtId="177" fontId="3" fillId="3" borderId="16" xfId="49" applyNumberFormat="1" applyFont="1" applyFill="1" applyBorder="1" applyAlignment="1">
      <alignment horizontal="right" vertical="center"/>
    </xf>
    <xf numFmtId="178" fontId="3" fillId="3" borderId="7" xfId="49" applyNumberFormat="1" applyFont="1" applyFill="1" applyBorder="1" applyAlignment="1">
      <alignment horizontal="right" vertical="center"/>
    </xf>
    <xf numFmtId="178" fontId="3" fillId="3" borderId="6" xfId="49" applyNumberFormat="1" applyFont="1" applyFill="1" applyBorder="1" applyAlignment="1">
      <alignment horizontal="right" vertical="center"/>
    </xf>
    <xf numFmtId="177" fontId="3" fillId="2" borderId="7" xfId="49" applyNumberFormat="1" applyFont="1" applyFill="1" applyBorder="1" applyAlignment="1">
      <alignment horizontal="right" vertical="center"/>
    </xf>
    <xf numFmtId="177" fontId="3" fillId="3" borderId="5" xfId="49" applyNumberFormat="1" applyFont="1" applyFill="1" applyBorder="1" applyAlignment="1">
      <alignment horizontal="right" vertical="center"/>
    </xf>
    <xf numFmtId="177" fontId="3" fillId="3" borderId="18" xfId="49" applyNumberFormat="1" applyFont="1" applyFill="1" applyBorder="1" applyAlignment="1">
      <alignment horizontal="right" vertical="center"/>
    </xf>
    <xf numFmtId="178" fontId="3" fillId="3" borderId="5" xfId="49" applyNumberFormat="1" applyFont="1" applyFill="1" applyBorder="1" applyAlignment="1">
      <alignment horizontal="right" vertical="center"/>
    </xf>
    <xf numFmtId="178" fontId="3" fillId="3" borderId="8" xfId="49" applyNumberFormat="1" applyFont="1" applyFill="1" applyBorder="1" applyAlignment="1">
      <alignment horizontal="right" vertical="center"/>
    </xf>
    <xf numFmtId="49" fontId="3" fillId="2" borderId="5" xfId="49" applyNumberFormat="1" applyFont="1" applyFill="1" applyBorder="1" applyAlignment="1">
      <alignment horizontal="center" vertical="center"/>
    </xf>
    <xf numFmtId="49" fontId="3" fillId="2" borderId="15" xfId="49" applyNumberFormat="1" applyFont="1" applyFill="1" applyBorder="1" applyAlignment="1">
      <alignment horizontal="center" vertical="center"/>
    </xf>
    <xf numFmtId="49" fontId="3" fillId="2" borderId="0" xfId="49" applyNumberFormat="1" applyFont="1" applyFill="1" applyAlignment="1">
      <alignment vertical="center"/>
    </xf>
    <xf numFmtId="0" fontId="3" fillId="2" borderId="0" xfId="49" applyFont="1" applyFill="1" applyAlignment="1">
      <alignment vertical="center"/>
    </xf>
    <xf numFmtId="0" fontId="3" fillId="2" borderId="13" xfId="49" applyFont="1" applyFill="1" applyBorder="1" applyAlignment="1">
      <alignment horizontal="right" vertical="center"/>
    </xf>
    <xf numFmtId="49" fontId="4" fillId="2" borderId="0" xfId="49" applyNumberFormat="1" applyFont="1" applyFill="1" applyAlignment="1">
      <alignment horizontal="center" vertical="center"/>
    </xf>
    <xf numFmtId="0" fontId="3" fillId="2" borderId="0" xfId="49" applyFont="1" applyFill="1" applyAlignment="1">
      <alignment horizontal="right" vertical="center"/>
    </xf>
    <xf numFmtId="49" fontId="3" fillId="2" borderId="4" xfId="49" applyNumberFormat="1" applyFont="1" applyFill="1" applyBorder="1" applyAlignment="1">
      <alignment vertical="center"/>
    </xf>
    <xf numFmtId="177" fontId="3" fillId="2" borderId="4" xfId="49" applyNumberFormat="1" applyFont="1" applyFill="1" applyBorder="1" applyAlignment="1">
      <alignment horizontal="right" vertical="center"/>
    </xf>
    <xf numFmtId="49" fontId="3" fillId="2" borderId="11" xfId="49" applyNumberFormat="1" applyFont="1" applyFill="1" applyBorder="1" applyAlignment="1">
      <alignment vertical="center"/>
    </xf>
    <xf numFmtId="177" fontId="3" fillId="2" borderId="11" xfId="49" applyNumberFormat="1" applyFont="1" applyFill="1" applyBorder="1" applyAlignment="1">
      <alignment horizontal="right" vertical="center"/>
    </xf>
    <xf numFmtId="49" fontId="3" fillId="2" borderId="19" xfId="49" applyNumberFormat="1" applyFont="1" applyFill="1" applyBorder="1" applyAlignment="1">
      <alignment vertical="center"/>
    </xf>
    <xf numFmtId="177" fontId="3" fillId="2" borderId="19" xfId="49" applyNumberFormat="1" applyFont="1" applyFill="1" applyBorder="1" applyAlignment="1">
      <alignment horizontal="right" vertical="center"/>
    </xf>
    <xf numFmtId="49" fontId="3" fillId="2" borderId="3" xfId="49" applyNumberFormat="1" applyFont="1" applyFill="1" applyBorder="1" applyAlignment="1">
      <alignment vertical="center"/>
    </xf>
    <xf numFmtId="49" fontId="3" fillId="2" borderId="6" xfId="49" applyNumberFormat="1" applyFont="1" applyFill="1" applyBorder="1" applyAlignment="1">
      <alignment horizontal="center" vertical="center"/>
    </xf>
    <xf numFmtId="177" fontId="3" fillId="3" borderId="2" xfId="49" applyNumberFormat="1" applyFont="1" applyFill="1" applyBorder="1" applyAlignment="1">
      <alignment horizontal="right" vertical="center"/>
    </xf>
    <xf numFmtId="49" fontId="3" fillId="2" borderId="20" xfId="49" applyNumberFormat="1" applyFont="1" applyFill="1" applyBorder="1" applyAlignment="1">
      <alignment vertical="center"/>
    </xf>
    <xf numFmtId="177" fontId="3" fillId="3" borderId="3" xfId="49" applyNumberFormat="1" applyFont="1" applyFill="1" applyBorder="1" applyAlignment="1">
      <alignment horizontal="right" vertical="center"/>
    </xf>
    <xf numFmtId="177" fontId="3" fillId="3" borderId="4" xfId="49" applyNumberFormat="1" applyFont="1" applyFill="1" applyBorder="1" applyAlignment="1">
      <alignment horizontal="right" vertical="center"/>
    </xf>
    <xf numFmtId="49" fontId="6" fillId="2" borderId="13" xfId="49" applyNumberFormat="1" applyFont="1" applyFill="1" applyBorder="1"/>
    <xf numFmtId="0" fontId="7" fillId="2" borderId="0" xfId="49" applyFont="1" applyFill="1"/>
    <xf numFmtId="49" fontId="6" fillId="2" borderId="0" xfId="49" applyNumberFormat="1" applyFont="1" applyFill="1"/>
    <xf numFmtId="49" fontId="6" fillId="2" borderId="14" xfId="49" applyNumberFormat="1" applyFont="1" applyFill="1" applyBorder="1"/>
    <xf numFmtId="49" fontId="4" fillId="2" borderId="5" xfId="49" applyNumberFormat="1" applyFont="1" applyFill="1" applyBorder="1" applyAlignment="1">
      <alignment horizontal="center" vertical="center" wrapText="1"/>
    </xf>
    <xf numFmtId="49" fontId="4" fillId="2" borderId="8" xfId="49" applyNumberFormat="1" applyFont="1" applyFill="1" applyBorder="1" applyAlignment="1">
      <alignment horizontal="center" vertical="center" wrapText="1"/>
    </xf>
    <xf numFmtId="49" fontId="4" fillId="2" borderId="16" xfId="49" applyNumberFormat="1" applyFont="1" applyFill="1" applyBorder="1" applyAlignment="1">
      <alignment horizontal="center" vertical="center" wrapText="1"/>
    </xf>
    <xf numFmtId="49" fontId="3" fillId="2" borderId="19" xfId="49" applyNumberFormat="1" applyFont="1" applyFill="1" applyBorder="1" applyAlignment="1">
      <alignment horizontal="left" vertical="center"/>
    </xf>
    <xf numFmtId="177" fontId="3" fillId="3" borderId="11" xfId="49" applyNumberFormat="1" applyFont="1" applyFill="1" applyBorder="1" applyAlignment="1">
      <alignment horizontal="right" vertical="center"/>
    </xf>
    <xf numFmtId="49" fontId="3" fillId="2" borderId="2" xfId="49" applyNumberFormat="1" applyFont="1" applyFill="1" applyBorder="1" applyAlignment="1">
      <alignment horizontal="left" vertical="center"/>
    </xf>
    <xf numFmtId="49" fontId="3" fillId="3" borderId="2" xfId="49" applyNumberFormat="1" applyFont="1" applyFill="1" applyBorder="1" applyAlignment="1">
      <alignment horizontal="center" vertical="center"/>
    </xf>
    <xf numFmtId="0" fontId="6" fillId="2" borderId="0" xfId="49" applyFont="1" applyFill="1"/>
    <xf numFmtId="49" fontId="3" fillId="2" borderId="0" xfId="49" applyNumberFormat="1" applyFont="1" applyFill="1" applyAlignment="1">
      <alignment horizontal="righ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showZeros="0" workbookViewId="0">
      <pane topLeftCell="B5" activePane="bottomRight" state="frozen"/>
      <selection activeCell="A1" sqref="A1:I1"/>
    </sheetView>
  </sheetViews>
  <sheetFormatPr defaultColWidth="8" defaultRowHeight="14.25"/>
  <cols>
    <col min="1" max="1" width="41.9166666666667" style="1"/>
    <col min="2" max="2" width="23.3416666666667" style="1"/>
    <col min="3" max="3" width="15.9333333333333" style="1"/>
    <col min="4" max="4" width="16.8166666666667" style="1"/>
    <col min="5" max="5" width="19.45" style="1"/>
    <col min="6" max="6" width="21.0833333333333" style="1"/>
    <col min="7" max="8" width="15.6833333333333" style="1"/>
    <col min="9" max="9" width="16.5666666666667" style="1"/>
  </cols>
  <sheetData>
    <row r="1" ht="45" customHeight="1" spans="1:9">
      <c r="A1" s="51" t="s">
        <v>0</v>
      </c>
      <c r="B1" s="52"/>
      <c r="C1" s="52"/>
      <c r="D1" s="102"/>
      <c r="E1" s="52"/>
      <c r="F1" s="52"/>
      <c r="G1" s="52"/>
      <c r="H1" s="52"/>
      <c r="I1" s="52"/>
    </row>
    <row r="2" ht="19.5" customHeight="1" spans="1:9">
      <c r="A2" s="84"/>
      <c r="B2" s="84"/>
      <c r="C2" s="84"/>
      <c r="D2" s="103"/>
      <c r="E2" s="84"/>
      <c r="F2" s="84"/>
      <c r="G2" s="84"/>
      <c r="H2" s="84"/>
      <c r="I2" s="113" t="s">
        <v>1</v>
      </c>
    </row>
    <row r="3" ht="19.5" customHeight="1" spans="1:9">
      <c r="A3" s="4" t="s">
        <v>2</v>
      </c>
      <c r="B3" s="4"/>
      <c r="C3" s="56"/>
      <c r="D3" s="104"/>
      <c r="E3" s="4"/>
      <c r="F3" s="4"/>
      <c r="G3" s="4"/>
      <c r="H3" s="4"/>
      <c r="I3" s="7" t="s">
        <v>3</v>
      </c>
    </row>
    <row r="4" ht="39.75" customHeight="1" spans="1:9">
      <c r="A4" s="9" t="s">
        <v>4</v>
      </c>
      <c r="B4" s="105" t="s">
        <v>5</v>
      </c>
      <c r="C4" s="106" t="s">
        <v>6</v>
      </c>
      <c r="D4" s="106" t="s">
        <v>7</v>
      </c>
      <c r="E4" s="107" t="s">
        <v>8</v>
      </c>
      <c r="F4" s="8" t="s">
        <v>9</v>
      </c>
      <c r="G4" s="8" t="s">
        <v>10</v>
      </c>
      <c r="H4" s="8" t="s">
        <v>11</v>
      </c>
      <c r="I4" s="105" t="s">
        <v>12</v>
      </c>
    </row>
    <row r="5" ht="27" customHeight="1" spans="1:9">
      <c r="A5" s="108" t="s">
        <v>13</v>
      </c>
      <c r="B5" s="97">
        <f>C5+D5+E5+F5+G5+H5+I5</f>
        <v>210384845.64</v>
      </c>
      <c r="C5" s="109">
        <v>0</v>
      </c>
      <c r="D5" s="109">
        <v>57221498</v>
      </c>
      <c r="E5" s="97">
        <v>153163347.64</v>
      </c>
      <c r="F5" s="97">
        <v>0</v>
      </c>
      <c r="G5" s="97">
        <v>0</v>
      </c>
      <c r="H5" s="97">
        <v>0</v>
      </c>
      <c r="I5" s="78">
        <v>0</v>
      </c>
    </row>
    <row r="6" ht="27" customHeight="1" spans="1:9">
      <c r="A6" s="110" t="s">
        <v>14</v>
      </c>
      <c r="B6" s="97">
        <f>C6+D6+E6+F6+G6+H6+I6</f>
        <v>99329482.1</v>
      </c>
      <c r="C6" s="97">
        <v>0</v>
      </c>
      <c r="D6" s="97">
        <v>10397600</v>
      </c>
      <c r="E6" s="97">
        <v>88931882.1</v>
      </c>
      <c r="F6" s="97">
        <v>0</v>
      </c>
      <c r="G6" s="97">
        <v>0</v>
      </c>
      <c r="H6" s="97">
        <v>0</v>
      </c>
      <c r="I6" s="78">
        <v>0</v>
      </c>
    </row>
    <row r="7" ht="27" customHeight="1" spans="1:9">
      <c r="A7" s="110" t="s">
        <v>15</v>
      </c>
      <c r="B7" s="97">
        <f>C7+D7+E7+F7+G7+H7+I7</f>
        <v>108534813.54</v>
      </c>
      <c r="C7" s="97">
        <v>0</v>
      </c>
      <c r="D7" s="97">
        <v>44516998</v>
      </c>
      <c r="E7" s="97">
        <v>64017815.54</v>
      </c>
      <c r="F7" s="97">
        <v>0</v>
      </c>
      <c r="G7" s="97">
        <v>0</v>
      </c>
      <c r="H7" s="97">
        <v>0</v>
      </c>
      <c r="I7" s="78">
        <v>0</v>
      </c>
    </row>
    <row r="8" ht="27" customHeight="1" spans="1:9">
      <c r="A8" s="72" t="s">
        <v>16</v>
      </c>
      <c r="B8" s="97">
        <f>C8+D8+E8+F8+G8+H8+I8</f>
        <v>715650</v>
      </c>
      <c r="C8" s="97">
        <v>0</v>
      </c>
      <c r="D8" s="97">
        <v>602000</v>
      </c>
      <c r="E8" s="97">
        <v>113650</v>
      </c>
      <c r="F8" s="97">
        <v>0</v>
      </c>
      <c r="G8" s="97">
        <v>0</v>
      </c>
      <c r="H8" s="97">
        <v>0</v>
      </c>
      <c r="I8" s="78">
        <v>0</v>
      </c>
    </row>
    <row r="9" ht="27" customHeight="1" spans="1:9">
      <c r="A9" s="72" t="s">
        <v>17</v>
      </c>
      <c r="B9" s="97">
        <f>C9+D9</f>
        <v>1701900</v>
      </c>
      <c r="C9" s="97">
        <v>0</v>
      </c>
      <c r="D9" s="97">
        <v>1701900</v>
      </c>
      <c r="E9" s="111"/>
      <c r="F9" s="97"/>
      <c r="G9" s="97"/>
      <c r="H9" s="97"/>
      <c r="I9" s="97"/>
    </row>
    <row r="10" ht="27" customHeight="1" spans="1:9">
      <c r="A10" s="72" t="s">
        <v>18</v>
      </c>
      <c r="B10" s="97">
        <f>C10+D10+E10+F10+I10</f>
        <v>103000</v>
      </c>
      <c r="C10" s="97">
        <v>0</v>
      </c>
      <c r="D10" s="97">
        <v>3000</v>
      </c>
      <c r="E10" s="97">
        <v>100000</v>
      </c>
      <c r="F10" s="97">
        <v>0</v>
      </c>
      <c r="G10" s="97"/>
      <c r="H10" s="97"/>
      <c r="I10" s="97">
        <v>0</v>
      </c>
    </row>
    <row r="11" ht="27" customHeight="1" spans="1:9">
      <c r="A11" s="72" t="s">
        <v>19</v>
      </c>
      <c r="B11" s="97">
        <f>C11+D11+E11+F11+G11+H11+I11</f>
        <v>0</v>
      </c>
      <c r="C11" s="97">
        <v>0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</row>
    <row r="12" ht="27" customHeight="1" spans="1:9">
      <c r="A12" s="72" t="s">
        <v>20</v>
      </c>
      <c r="B12" s="97">
        <f>C12</f>
        <v>0</v>
      </c>
      <c r="C12" s="97">
        <v>0</v>
      </c>
      <c r="D12" s="97"/>
      <c r="E12" s="97"/>
      <c r="F12" s="97"/>
      <c r="G12" s="97"/>
      <c r="H12" s="97"/>
      <c r="I12" s="97"/>
    </row>
    <row r="13" ht="27" customHeight="1" spans="1:9">
      <c r="A13" s="72" t="s">
        <v>21</v>
      </c>
      <c r="B13" s="97">
        <f>C13</f>
        <v>0</v>
      </c>
      <c r="C13" s="97">
        <v>0</v>
      </c>
      <c r="D13" s="97"/>
      <c r="E13" s="97"/>
      <c r="F13" s="97"/>
      <c r="G13" s="97"/>
      <c r="H13" s="97"/>
      <c r="I13" s="97"/>
    </row>
    <row r="14" ht="27" customHeight="1" spans="1:9">
      <c r="A14" s="110" t="s">
        <v>22</v>
      </c>
      <c r="B14" s="97">
        <f>C14+D14+E14+F14+G14+H14+I14</f>
        <v>196948710.15</v>
      </c>
      <c r="C14" s="97">
        <v>0</v>
      </c>
      <c r="D14" s="97">
        <v>43785362.51</v>
      </c>
      <c r="E14" s="97">
        <v>153163347.64</v>
      </c>
      <c r="F14" s="97">
        <v>0</v>
      </c>
      <c r="G14" s="97">
        <v>0</v>
      </c>
      <c r="H14" s="97">
        <v>0</v>
      </c>
      <c r="I14" s="97">
        <v>0</v>
      </c>
    </row>
    <row r="15" ht="27" customHeight="1" spans="1:9">
      <c r="A15" s="110" t="s">
        <v>23</v>
      </c>
      <c r="B15" s="97">
        <f>C15+D15+E15+F15+G15+H15+I15</f>
        <v>196845909.64</v>
      </c>
      <c r="C15" s="97">
        <v>0</v>
      </c>
      <c r="D15" s="97">
        <v>43782562</v>
      </c>
      <c r="E15" s="97">
        <v>153063347.64</v>
      </c>
      <c r="F15" s="97">
        <v>0</v>
      </c>
      <c r="G15" s="97">
        <v>0</v>
      </c>
      <c r="H15" s="97">
        <v>0</v>
      </c>
      <c r="I15" s="97">
        <v>0</v>
      </c>
    </row>
    <row r="16" ht="27" customHeight="1" spans="1:9">
      <c r="A16" s="110" t="s">
        <v>24</v>
      </c>
      <c r="B16" s="97">
        <f>C16+D16+E16+F16+I16</f>
        <v>102800.51</v>
      </c>
      <c r="C16" s="97">
        <v>0</v>
      </c>
      <c r="D16" s="97">
        <v>2800.51</v>
      </c>
      <c r="E16" s="97">
        <v>100000</v>
      </c>
      <c r="F16" s="97">
        <v>0</v>
      </c>
      <c r="G16" s="97"/>
      <c r="H16" s="97"/>
      <c r="I16" s="97">
        <v>0</v>
      </c>
    </row>
    <row r="17" ht="27" customHeight="1" spans="1:9">
      <c r="A17" s="72" t="s">
        <v>25</v>
      </c>
      <c r="B17" s="97">
        <f>C17+D17+E17+F17+G17+H17+I17</f>
        <v>0</v>
      </c>
      <c r="C17" s="97">
        <v>0</v>
      </c>
      <c r="D17" s="97">
        <v>0</v>
      </c>
      <c r="E17" s="97">
        <v>0</v>
      </c>
      <c r="F17" s="97">
        <v>0</v>
      </c>
      <c r="G17" s="97">
        <v>0</v>
      </c>
      <c r="H17" s="97">
        <v>0</v>
      </c>
      <c r="I17" s="97">
        <v>0</v>
      </c>
    </row>
    <row r="18" ht="27" customHeight="1" spans="1:9">
      <c r="A18" s="72" t="s">
        <v>26</v>
      </c>
      <c r="B18" s="97">
        <f>C18</f>
        <v>0</v>
      </c>
      <c r="C18" s="97">
        <v>0</v>
      </c>
      <c r="D18" s="97"/>
      <c r="E18" s="97"/>
      <c r="F18" s="97"/>
      <c r="G18" s="97"/>
      <c r="H18" s="97"/>
      <c r="I18" s="97"/>
    </row>
    <row r="19" ht="27" customHeight="1" spans="1:9">
      <c r="A19" s="72" t="s">
        <v>27</v>
      </c>
      <c r="B19" s="97">
        <f>C19</f>
        <v>0</v>
      </c>
      <c r="C19" s="97">
        <v>0</v>
      </c>
      <c r="D19" s="97"/>
      <c r="E19" s="97"/>
      <c r="F19" s="97"/>
      <c r="G19" s="97"/>
      <c r="H19" s="97"/>
      <c r="I19" s="97"/>
    </row>
    <row r="20" ht="27" customHeight="1" spans="1:9">
      <c r="A20" s="108" t="s">
        <v>28</v>
      </c>
      <c r="B20" s="97">
        <f>C20+D20+E20+F20+G20+H20+I20</f>
        <v>13436135.49</v>
      </c>
      <c r="C20" s="97">
        <v>0</v>
      </c>
      <c r="D20" s="97">
        <v>13436135.49</v>
      </c>
      <c r="E20" s="97">
        <v>0</v>
      </c>
      <c r="F20" s="97">
        <v>0</v>
      </c>
      <c r="G20" s="97">
        <v>0</v>
      </c>
      <c r="H20" s="97">
        <v>0</v>
      </c>
      <c r="I20" s="78">
        <v>0</v>
      </c>
    </row>
    <row r="21" ht="27" customHeight="1" spans="1:9">
      <c r="A21" s="110" t="s">
        <v>29</v>
      </c>
      <c r="B21" s="97">
        <f>C21+D21+E21+F21+G21+H21+I21</f>
        <v>131140319.01</v>
      </c>
      <c r="C21" s="97">
        <v>0</v>
      </c>
      <c r="D21" s="97">
        <v>122178287.11</v>
      </c>
      <c r="E21" s="97">
        <v>8962031.9</v>
      </c>
      <c r="F21" s="97">
        <v>0</v>
      </c>
      <c r="G21" s="97">
        <v>0</v>
      </c>
      <c r="H21" s="97">
        <v>0</v>
      </c>
      <c r="I21" s="78">
        <v>0</v>
      </c>
    </row>
    <row r="22" ht="27" customHeight="1" spans="1:9">
      <c r="A22" s="103"/>
      <c r="B22" s="85"/>
      <c r="C22" s="85"/>
      <c r="D22" s="112"/>
      <c r="E22" s="85"/>
      <c r="F22" s="85"/>
      <c r="G22" s="85"/>
      <c r="H22" s="85"/>
      <c r="I22" s="88" t="s">
        <v>30</v>
      </c>
    </row>
  </sheetData>
  <mergeCells count="1">
    <mergeCell ref="A1:I1"/>
  </mergeCells>
  <printOptions horizontalCentered="1"/>
  <pageMargins left="0.393700787401575" right="0.393700787401575" top="0.78740157480315" bottom="0.78740157480315" header="0.51181" footer="0.51181"/>
  <pageSetup paperSize="9" scale="70" orientation="landscape" errors="blank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showGridLines="0" tabSelected="1" workbookViewId="0">
      <pane topLeftCell="B5" activePane="bottomRight" state="frozen"/>
      <selection activeCell="A1" sqref="A1:F1"/>
    </sheetView>
  </sheetViews>
  <sheetFormatPr defaultColWidth="8" defaultRowHeight="14.25" outlineLevelCol="5"/>
  <cols>
    <col min="1" max="1" width="34.6333333333333" style="1"/>
    <col min="2" max="3" width="23.8416666666667" style="1"/>
    <col min="4" max="4" width="33.8833333333333" style="1"/>
    <col min="5" max="6" width="23.8416666666667" style="1"/>
  </cols>
  <sheetData>
    <row r="1" ht="48" customHeight="1" spans="1:6">
      <c r="A1" s="51" t="s">
        <v>31</v>
      </c>
      <c r="B1" s="52"/>
      <c r="C1" s="52"/>
      <c r="D1" s="52"/>
      <c r="E1" s="52"/>
      <c r="F1" s="52"/>
    </row>
    <row r="2" ht="19.5" customHeight="1" spans="1:6">
      <c r="A2" s="87"/>
      <c r="B2" s="87"/>
      <c r="C2" s="87"/>
      <c r="D2" s="87"/>
      <c r="E2" s="55" t="s">
        <v>32</v>
      </c>
      <c r="F2" s="88"/>
    </row>
    <row r="3" ht="19.5" customHeight="1" spans="1:6">
      <c r="A3" s="56" t="s">
        <v>2</v>
      </c>
      <c r="B3" s="56"/>
      <c r="C3" s="56"/>
      <c r="D3" s="56"/>
      <c r="E3" s="57"/>
      <c r="F3" s="57" t="s">
        <v>3</v>
      </c>
    </row>
    <row r="4" ht="28.5" customHeight="1" spans="1:6">
      <c r="A4" s="58" t="s">
        <v>4</v>
      </c>
      <c r="B4" s="58" t="s">
        <v>33</v>
      </c>
      <c r="C4" s="58" t="s">
        <v>34</v>
      </c>
      <c r="D4" s="58" t="s">
        <v>4</v>
      </c>
      <c r="E4" s="58" t="s">
        <v>33</v>
      </c>
      <c r="F4" s="58" t="s">
        <v>34</v>
      </c>
    </row>
    <row r="5" ht="28.5" customHeight="1" spans="1:6">
      <c r="A5" s="89" t="s">
        <v>35</v>
      </c>
      <c r="B5" s="90">
        <v>10204750</v>
      </c>
      <c r="C5" s="90">
        <v>10397600</v>
      </c>
      <c r="D5" s="89" t="s">
        <v>36</v>
      </c>
      <c r="E5" s="90">
        <v>39294236</v>
      </c>
      <c r="F5" s="90">
        <v>41885798</v>
      </c>
    </row>
    <row r="6" ht="28.5" customHeight="1" spans="1:6">
      <c r="A6" s="91" t="s">
        <v>37</v>
      </c>
      <c r="B6" s="92">
        <v>2688200</v>
      </c>
      <c r="C6" s="92">
        <v>2691000</v>
      </c>
      <c r="D6" s="89" t="s">
        <v>38</v>
      </c>
      <c r="E6" s="92">
        <v>1345755</v>
      </c>
      <c r="F6" s="92">
        <v>1366964</v>
      </c>
    </row>
    <row r="7" ht="28.5" customHeight="1" spans="1:6">
      <c r="A7" s="93" t="s">
        <v>39</v>
      </c>
      <c r="B7" s="94">
        <v>41835091</v>
      </c>
      <c r="C7" s="94">
        <v>44516998</v>
      </c>
      <c r="D7" s="89" t="s">
        <v>40</v>
      </c>
      <c r="E7" s="21">
        <v>516000</v>
      </c>
      <c r="F7" s="21">
        <v>529800</v>
      </c>
    </row>
    <row r="8" ht="28.5" customHeight="1" spans="1:6">
      <c r="A8" s="72" t="s">
        <v>41</v>
      </c>
      <c r="B8" s="21">
        <v>39294236</v>
      </c>
      <c r="C8" s="21">
        <v>41885798</v>
      </c>
      <c r="D8" s="89" t="s">
        <v>42</v>
      </c>
      <c r="E8" s="21">
        <v>2757.67</v>
      </c>
      <c r="F8" s="21">
        <v>2800.51</v>
      </c>
    </row>
    <row r="9" ht="28.5" customHeight="1" spans="1:6">
      <c r="A9" s="95" t="s">
        <v>43</v>
      </c>
      <c r="B9" s="21">
        <v>2011055</v>
      </c>
      <c r="C9" s="21">
        <v>2101400</v>
      </c>
      <c r="D9" s="89" t="s">
        <v>44</v>
      </c>
      <c r="E9" s="27">
        <v>0</v>
      </c>
      <c r="F9" s="27">
        <v>0</v>
      </c>
    </row>
    <row r="10" ht="28.5" customHeight="1" spans="1:6">
      <c r="A10" s="91" t="s">
        <v>45</v>
      </c>
      <c r="B10" s="21">
        <v>0</v>
      </c>
      <c r="C10" s="15">
        <v>0</v>
      </c>
      <c r="D10" s="29" t="s">
        <v>46</v>
      </c>
      <c r="E10" s="29" t="s">
        <v>46</v>
      </c>
      <c r="F10" s="29" t="s">
        <v>46</v>
      </c>
    </row>
    <row r="11" ht="28.5" customHeight="1" spans="1:6">
      <c r="A11" s="72" t="s">
        <v>47</v>
      </c>
      <c r="B11" s="21">
        <v>570293</v>
      </c>
      <c r="C11" s="15">
        <v>602000</v>
      </c>
      <c r="D11" s="29" t="s">
        <v>46</v>
      </c>
      <c r="E11" s="29" t="s">
        <v>46</v>
      </c>
      <c r="F11" s="29" t="s">
        <v>46</v>
      </c>
    </row>
    <row r="12" ht="28.5" customHeight="1" spans="1:6">
      <c r="A12" s="72" t="s">
        <v>48</v>
      </c>
      <c r="B12" s="21">
        <v>1701900</v>
      </c>
      <c r="C12" s="15">
        <v>1701900</v>
      </c>
      <c r="D12" s="29" t="s">
        <v>46</v>
      </c>
      <c r="E12" s="29" t="s">
        <v>46</v>
      </c>
      <c r="F12" s="29" t="s">
        <v>46</v>
      </c>
    </row>
    <row r="13" ht="28.5" customHeight="1" spans="1:6">
      <c r="A13" s="72" t="s">
        <v>49</v>
      </c>
      <c r="B13" s="21">
        <v>2862.46</v>
      </c>
      <c r="C13" s="15">
        <v>3000</v>
      </c>
      <c r="D13" s="29" t="s">
        <v>46</v>
      </c>
      <c r="E13" s="29" t="s">
        <v>46</v>
      </c>
      <c r="F13" s="29" t="s">
        <v>46</v>
      </c>
    </row>
    <row r="14" ht="28.5" customHeight="1" spans="1:6">
      <c r="A14" s="72" t="s">
        <v>50</v>
      </c>
      <c r="B14" s="21">
        <v>0</v>
      </c>
      <c r="C14" s="15">
        <v>0</v>
      </c>
      <c r="D14" s="29" t="s">
        <v>46</v>
      </c>
      <c r="E14" s="96" t="s">
        <v>46</v>
      </c>
      <c r="F14" s="96" t="s">
        <v>46</v>
      </c>
    </row>
    <row r="15" ht="28.5" customHeight="1" spans="1:6">
      <c r="A15" s="72" t="s">
        <v>51</v>
      </c>
      <c r="B15" s="97">
        <f>B5+B7+B10+B11+B12+B13+B14</f>
        <v>54314896.46</v>
      </c>
      <c r="C15" s="97">
        <f>C5+C7+C10+C11+C12+C13+C14</f>
        <v>57221498</v>
      </c>
      <c r="D15" s="98" t="s">
        <v>52</v>
      </c>
      <c r="E15" s="97">
        <f>E5+E6+E7+E8+E9</f>
        <v>41158748.67</v>
      </c>
      <c r="F15" s="97">
        <f>F5+F6+F7+F8+F9</f>
        <v>43785362.51</v>
      </c>
    </row>
    <row r="16" ht="28.5" customHeight="1" spans="1:6">
      <c r="A16" s="72" t="s">
        <v>53</v>
      </c>
      <c r="B16" s="21">
        <v>0</v>
      </c>
      <c r="C16" s="21">
        <v>0</v>
      </c>
      <c r="D16" s="91" t="s">
        <v>54</v>
      </c>
      <c r="E16" s="21">
        <v>0</v>
      </c>
      <c r="F16" s="21">
        <v>0</v>
      </c>
    </row>
    <row r="17" ht="28.5" customHeight="1" spans="1:6">
      <c r="A17" s="72" t="s">
        <v>55</v>
      </c>
      <c r="B17" s="21">
        <v>0</v>
      </c>
      <c r="C17" s="21">
        <v>0</v>
      </c>
      <c r="D17" s="98" t="s">
        <v>56</v>
      </c>
      <c r="E17" s="21">
        <v>0</v>
      </c>
      <c r="F17" s="21">
        <v>0</v>
      </c>
    </row>
    <row r="18" ht="28.5" customHeight="1" spans="1:6">
      <c r="A18" s="95" t="s">
        <v>57</v>
      </c>
      <c r="B18" s="99">
        <f>B15+B16+B17</f>
        <v>54314896.46</v>
      </c>
      <c r="C18" s="99">
        <f>C15+C16+C17</f>
        <v>57221498</v>
      </c>
      <c r="D18" s="89" t="s">
        <v>58</v>
      </c>
      <c r="E18" s="97">
        <f>E15+E16+E17</f>
        <v>41158748.67</v>
      </c>
      <c r="F18" s="97">
        <f>F15+F16+F17</f>
        <v>43785362.51</v>
      </c>
    </row>
    <row r="19" ht="28.5" customHeight="1" spans="1:6">
      <c r="A19" s="29" t="s">
        <v>46</v>
      </c>
      <c r="B19" s="29" t="s">
        <v>46</v>
      </c>
      <c r="C19" s="47" t="s">
        <v>46</v>
      </c>
      <c r="D19" s="91" t="s">
        <v>59</v>
      </c>
      <c r="E19" s="97">
        <f>B18-E18</f>
        <v>13156147.79</v>
      </c>
      <c r="F19" s="97">
        <f>C18-F18</f>
        <v>13436135.49</v>
      </c>
    </row>
    <row r="20" ht="28.5" customHeight="1" spans="1:6">
      <c r="A20" s="89" t="s">
        <v>60</v>
      </c>
      <c r="B20" s="90">
        <v>95586003.83</v>
      </c>
      <c r="C20" s="100">
        <f>E20</f>
        <v>108742151.62</v>
      </c>
      <c r="D20" s="98" t="s">
        <v>61</v>
      </c>
      <c r="E20" s="97">
        <f>B20+E19</f>
        <v>108742151.62</v>
      </c>
      <c r="F20" s="97">
        <f>C20+F19</f>
        <v>122178287.11</v>
      </c>
    </row>
    <row r="21" ht="28.5" customHeight="1" spans="1:6">
      <c r="A21" s="29" t="s">
        <v>62</v>
      </c>
      <c r="B21" s="39">
        <f>B18+B20</f>
        <v>149900900.29</v>
      </c>
      <c r="C21" s="39">
        <f>C18+C20</f>
        <v>165963649.62</v>
      </c>
      <c r="D21" s="47" t="s">
        <v>62</v>
      </c>
      <c r="E21" s="99">
        <f>E18+E20</f>
        <v>149900900.29</v>
      </c>
      <c r="F21" s="99">
        <f>F18+F20</f>
        <v>165963649.62</v>
      </c>
    </row>
    <row r="22" ht="15.75" customHeight="1" spans="1:6">
      <c r="A22" s="101"/>
      <c r="B22" s="49"/>
      <c r="C22" s="49"/>
      <c r="D22" s="84"/>
      <c r="E22" s="85"/>
      <c r="F22" s="88" t="s">
        <v>63</v>
      </c>
    </row>
  </sheetData>
  <mergeCells count="2">
    <mergeCell ref="A1:F1"/>
    <mergeCell ref="E2:F2"/>
  </mergeCells>
  <printOptions horizontalCentered="1"/>
  <pageMargins left="0.393700787401575" right="0.393700787401575" top="0.393700787401575" bottom="0.393700787401575" header="0.51181" footer="0.51181"/>
  <pageSetup paperSize="9" scale="80" orientation="landscape" errors="blank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showGridLines="0" showZeros="0" workbookViewId="0">
      <pane topLeftCell="B5" activePane="bottomRight" state="frozen"/>
      <selection activeCell="A1" sqref="A1:F1"/>
    </sheetView>
  </sheetViews>
  <sheetFormatPr defaultColWidth="8" defaultRowHeight="14.25" outlineLevelCol="5"/>
  <cols>
    <col min="1" max="1" width="29.2416666666667" style="1"/>
    <col min="2" max="3" width="23.8416666666667" style="1"/>
    <col min="4" max="4" width="29.2416666666667" style="1"/>
    <col min="5" max="6" width="23.8416666666667" style="1"/>
  </cols>
  <sheetData>
    <row r="1" ht="48" customHeight="1" spans="1:6">
      <c r="A1" s="51" t="s">
        <v>64</v>
      </c>
      <c r="B1" s="52"/>
      <c r="C1" s="52"/>
      <c r="D1" s="52"/>
      <c r="E1" s="52"/>
      <c r="F1" s="52"/>
    </row>
    <row r="2" ht="21" customHeight="1" spans="1:6">
      <c r="A2" s="53"/>
      <c r="B2" s="53"/>
      <c r="C2" s="53"/>
      <c r="D2" s="53"/>
      <c r="E2" s="54"/>
      <c r="F2" s="55" t="s">
        <v>65</v>
      </c>
    </row>
    <row r="3" ht="21" customHeight="1" spans="1:6">
      <c r="A3" s="56" t="s">
        <v>2</v>
      </c>
      <c r="B3" s="56"/>
      <c r="C3" s="56"/>
      <c r="D3" s="56"/>
      <c r="E3" s="57"/>
      <c r="F3" s="57" t="s">
        <v>3</v>
      </c>
    </row>
    <row r="4" ht="28.5" customHeight="1" spans="1:6">
      <c r="A4" s="58" t="s">
        <v>4</v>
      </c>
      <c r="B4" s="58" t="s">
        <v>33</v>
      </c>
      <c r="C4" s="58" t="s">
        <v>34</v>
      </c>
      <c r="D4" s="58" t="s">
        <v>4</v>
      </c>
      <c r="E4" s="58" t="s">
        <v>33</v>
      </c>
      <c r="F4" s="58" t="s">
        <v>34</v>
      </c>
    </row>
    <row r="5" ht="28.5" customHeight="1" spans="1:6">
      <c r="A5" s="59" t="s">
        <v>66</v>
      </c>
      <c r="B5" s="41">
        <v>88467895.82</v>
      </c>
      <c r="C5" s="60">
        <v>88931882.1</v>
      </c>
      <c r="D5" s="61" t="s">
        <v>67</v>
      </c>
      <c r="E5" s="62">
        <v>144344693.52</v>
      </c>
      <c r="F5" s="62">
        <v>153063347.64</v>
      </c>
    </row>
    <row r="6" ht="28.5" customHeight="1" spans="1:6">
      <c r="A6" s="63" t="s">
        <v>39</v>
      </c>
      <c r="B6" s="41">
        <v>56730000</v>
      </c>
      <c r="C6" s="64">
        <v>64017815.54</v>
      </c>
      <c r="D6" s="61" t="s">
        <v>68</v>
      </c>
      <c r="E6" s="62">
        <v>92567.03</v>
      </c>
      <c r="F6" s="62">
        <v>100000</v>
      </c>
    </row>
    <row r="7" ht="28.5" customHeight="1" spans="1:6">
      <c r="A7" s="63" t="s">
        <v>69</v>
      </c>
      <c r="B7" s="41">
        <v>44550000</v>
      </c>
      <c r="C7" s="64">
        <v>49401815.54</v>
      </c>
      <c r="D7" s="59" t="s">
        <v>70</v>
      </c>
      <c r="E7" s="65">
        <v>0</v>
      </c>
      <c r="F7" s="65">
        <v>0</v>
      </c>
    </row>
    <row r="8" ht="28.5" customHeight="1" spans="1:6">
      <c r="A8" s="63" t="s">
        <v>71</v>
      </c>
      <c r="B8" s="42">
        <v>125981</v>
      </c>
      <c r="C8" s="15">
        <v>113650</v>
      </c>
      <c r="D8" s="66" t="s">
        <v>46</v>
      </c>
      <c r="E8" s="66" t="s">
        <v>46</v>
      </c>
      <c r="F8" s="67" t="s">
        <v>46</v>
      </c>
    </row>
    <row r="9" ht="28.5" customHeight="1" spans="1:6">
      <c r="A9" s="68" t="s">
        <v>72</v>
      </c>
      <c r="B9" s="41">
        <v>187880.08</v>
      </c>
      <c r="C9" s="69">
        <v>100000</v>
      </c>
      <c r="D9" s="66" t="s">
        <v>46</v>
      </c>
      <c r="E9" s="66" t="s">
        <v>46</v>
      </c>
      <c r="F9" s="67" t="s">
        <v>46</v>
      </c>
    </row>
    <row r="10" ht="28.5" customHeight="1" spans="1:6">
      <c r="A10" s="63" t="s">
        <v>73</v>
      </c>
      <c r="B10" s="42">
        <v>0</v>
      </c>
      <c r="C10" s="15">
        <v>0</v>
      </c>
      <c r="D10" s="66" t="s">
        <v>46</v>
      </c>
      <c r="E10" s="66" t="s">
        <v>46</v>
      </c>
      <c r="F10" s="67" t="s">
        <v>46</v>
      </c>
    </row>
    <row r="11" ht="28.5" customHeight="1" spans="1:6">
      <c r="A11" s="63" t="s">
        <v>74</v>
      </c>
      <c r="B11" s="70">
        <v>0</v>
      </c>
      <c r="C11" s="69">
        <v>0</v>
      </c>
      <c r="D11" s="66" t="s">
        <v>46</v>
      </c>
      <c r="E11" s="66" t="s">
        <v>46</v>
      </c>
      <c r="F11" s="71" t="s">
        <v>46</v>
      </c>
    </row>
    <row r="12" ht="28.5" customHeight="1" spans="1:6">
      <c r="A12" s="72" t="s">
        <v>75</v>
      </c>
      <c r="B12" s="73">
        <f>B5+B6+B8+B9+B10</f>
        <v>145511756.9</v>
      </c>
      <c r="C12" s="74">
        <f>C5+C6+C8+C9+C10</f>
        <v>153163347.64</v>
      </c>
      <c r="D12" s="72" t="s">
        <v>76</v>
      </c>
      <c r="E12" s="75">
        <f>E5+E6+E7</f>
        <v>144437260.55</v>
      </c>
      <c r="F12" s="76">
        <f>F5+F6+F7</f>
        <v>153163347.64</v>
      </c>
    </row>
    <row r="13" ht="28.5" customHeight="1" spans="1:6">
      <c r="A13" s="63" t="s">
        <v>77</v>
      </c>
      <c r="B13" s="41">
        <v>0</v>
      </c>
      <c r="C13" s="64">
        <v>0</v>
      </c>
      <c r="D13" s="63" t="s">
        <v>78</v>
      </c>
      <c r="E13" s="42">
        <v>0</v>
      </c>
      <c r="F13" s="15">
        <v>0</v>
      </c>
    </row>
    <row r="14" ht="28.5" customHeight="1" spans="1:6">
      <c r="A14" s="63" t="s">
        <v>79</v>
      </c>
      <c r="B14" s="70">
        <v>0</v>
      </c>
      <c r="C14" s="64">
        <v>0</v>
      </c>
      <c r="D14" s="63" t="s">
        <v>80</v>
      </c>
      <c r="E14" s="60">
        <v>0</v>
      </c>
      <c r="F14" s="77">
        <v>0</v>
      </c>
    </row>
    <row r="15" ht="28.5" customHeight="1" spans="1:6">
      <c r="A15" s="72" t="s">
        <v>81</v>
      </c>
      <c r="B15" s="78">
        <f>B12+B13+B14</f>
        <v>145511756.9</v>
      </c>
      <c r="C15" s="79">
        <f>C12+C13+C14</f>
        <v>153163347.64</v>
      </c>
      <c r="D15" s="72" t="s">
        <v>82</v>
      </c>
      <c r="E15" s="80">
        <f>E12+E13+E14</f>
        <v>144437260.55</v>
      </c>
      <c r="F15" s="81">
        <f>F12+F13+F14</f>
        <v>153163347.64</v>
      </c>
    </row>
    <row r="16" ht="28.5" customHeight="1" spans="1:6">
      <c r="A16" s="12" t="s">
        <v>46</v>
      </c>
      <c r="B16" s="82" t="s">
        <v>46</v>
      </c>
      <c r="C16" s="83" t="s">
        <v>46</v>
      </c>
      <c r="D16" s="72" t="s">
        <v>83</v>
      </c>
      <c r="E16" s="80">
        <f>B15-E15</f>
        <v>1074496.34999999</v>
      </c>
      <c r="F16" s="81">
        <f>C15-F15</f>
        <v>0</v>
      </c>
    </row>
    <row r="17" ht="28.5" customHeight="1" spans="1:6">
      <c r="A17" s="72" t="s">
        <v>84</v>
      </c>
      <c r="B17" s="15">
        <v>7887535.55</v>
      </c>
      <c r="C17" s="74">
        <f>E17</f>
        <v>8962031.89999999</v>
      </c>
      <c r="D17" s="72" t="s">
        <v>85</v>
      </c>
      <c r="E17" s="80">
        <f>B17+E16</f>
        <v>8962031.89999999</v>
      </c>
      <c r="F17" s="81">
        <f>C17+F16</f>
        <v>8962031.89999999</v>
      </c>
    </row>
    <row r="18" ht="28.5" customHeight="1" spans="1:6">
      <c r="A18" s="12" t="s">
        <v>62</v>
      </c>
      <c r="B18" s="78">
        <f>B15+B17</f>
        <v>153399292.45</v>
      </c>
      <c r="C18" s="74">
        <f>C15+C17</f>
        <v>162125379.54</v>
      </c>
      <c r="D18" s="12" t="s">
        <v>62</v>
      </c>
      <c r="E18" s="80">
        <f>E15+E17</f>
        <v>153399292.45</v>
      </c>
      <c r="F18" s="81">
        <f>F15+F17</f>
        <v>162125379.54</v>
      </c>
    </row>
    <row r="19" ht="28.5" customHeight="1" spans="1:6">
      <c r="A19" s="84"/>
      <c r="B19" s="85"/>
      <c r="C19" s="85"/>
      <c r="D19" s="84"/>
      <c r="E19" s="85"/>
      <c r="F19" s="86" t="s">
        <v>86</v>
      </c>
    </row>
  </sheetData>
  <mergeCells count="1">
    <mergeCell ref="A1:F1"/>
  </mergeCells>
  <printOptions horizontalCentered="1"/>
  <pageMargins left="0.393700787401575" right="0.393700787401575" top="0.393700787401575" bottom="0.393700787401575" header="0.51181" footer="0.51181"/>
  <pageSetup paperSize="9" scale="90" orientation="landscape" errors="blank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showGridLines="0" workbookViewId="0">
      <pane topLeftCell="D10" activePane="bottomRight" state="frozen"/>
      <selection activeCell="A1" sqref="A1:H1"/>
    </sheetView>
  </sheetViews>
  <sheetFormatPr defaultColWidth="8" defaultRowHeight="14.25" outlineLevelCol="7"/>
  <cols>
    <col min="1" max="1" width="39.7833333333333" style="1"/>
    <col min="2" max="2" width="6.65" style="1"/>
    <col min="3" max="4" width="23.8416666666667" style="1"/>
    <col min="5" max="5" width="41.6666666666667" style="1"/>
    <col min="6" max="6" width="6.65" style="1"/>
    <col min="7" max="8" width="23.8416666666667" style="1"/>
  </cols>
  <sheetData>
    <row r="1" ht="48" customHeight="1" spans="1:8">
      <c r="A1" s="2" t="s">
        <v>87</v>
      </c>
      <c r="B1" s="3"/>
      <c r="C1" s="3"/>
      <c r="D1" s="3"/>
      <c r="E1" s="3"/>
      <c r="F1" s="3"/>
      <c r="G1" s="3"/>
      <c r="H1" s="3"/>
    </row>
    <row r="2" ht="21" customHeight="1" spans="1:8">
      <c r="A2" s="4" t="s">
        <v>2</v>
      </c>
      <c r="B2" s="5"/>
      <c r="C2" s="5"/>
      <c r="D2" s="6"/>
      <c r="E2" s="6"/>
      <c r="F2" s="6"/>
      <c r="G2" s="6"/>
      <c r="H2" s="7" t="s">
        <v>88</v>
      </c>
    </row>
    <row r="3" ht="28.5" customHeight="1" spans="1:8">
      <c r="A3" s="8" t="s">
        <v>4</v>
      </c>
      <c r="B3" s="8" t="s">
        <v>89</v>
      </c>
      <c r="C3" s="9" t="s">
        <v>33</v>
      </c>
      <c r="D3" s="9" t="s">
        <v>34</v>
      </c>
      <c r="E3" s="9" t="s">
        <v>4</v>
      </c>
      <c r="F3" s="10" t="s">
        <v>89</v>
      </c>
      <c r="G3" s="9" t="s">
        <v>33</v>
      </c>
      <c r="H3" s="10" t="s">
        <v>34</v>
      </c>
    </row>
    <row r="4" ht="28.5" customHeight="1" spans="1:8">
      <c r="A4" s="11" t="s">
        <v>90</v>
      </c>
      <c r="B4" s="12" t="s">
        <v>46</v>
      </c>
      <c r="C4" s="13" t="s">
        <v>46</v>
      </c>
      <c r="D4" s="13" t="s">
        <v>46</v>
      </c>
      <c r="E4" s="11" t="s">
        <v>91</v>
      </c>
      <c r="F4" s="14" t="s">
        <v>92</v>
      </c>
      <c r="G4" s="15">
        <v>0</v>
      </c>
      <c r="H4" s="16">
        <f>G7</f>
        <v>0</v>
      </c>
    </row>
    <row r="5" ht="28.5" customHeight="1" spans="1:8">
      <c r="A5" s="17" t="s">
        <v>93</v>
      </c>
      <c r="B5" s="18" t="s">
        <v>94</v>
      </c>
      <c r="C5" s="19">
        <f>C6+C8+C9</f>
        <v>0</v>
      </c>
      <c r="D5" s="20">
        <f>D6+D8+D9</f>
        <v>0</v>
      </c>
      <c r="E5" s="11" t="s">
        <v>95</v>
      </c>
      <c r="F5" s="14" t="s">
        <v>92</v>
      </c>
      <c r="G5" s="21">
        <v>0</v>
      </c>
      <c r="H5" s="21">
        <v>0</v>
      </c>
    </row>
    <row r="6" ht="28.5" customHeight="1" spans="1:8">
      <c r="A6" s="22" t="s">
        <v>96</v>
      </c>
      <c r="B6" s="23" t="s">
        <v>94</v>
      </c>
      <c r="C6" s="24">
        <v>0</v>
      </c>
      <c r="D6" s="25">
        <v>0</v>
      </c>
      <c r="E6" s="11" t="s">
        <v>97</v>
      </c>
      <c r="F6" s="26" t="s">
        <v>98</v>
      </c>
      <c r="G6" s="27">
        <v>0</v>
      </c>
      <c r="H6" s="27">
        <v>0</v>
      </c>
    </row>
    <row r="7" ht="28.5" customHeight="1" spans="1:8">
      <c r="A7" s="28" t="s">
        <v>99</v>
      </c>
      <c r="B7" s="29" t="s">
        <v>94</v>
      </c>
      <c r="C7" s="24">
        <v>0</v>
      </c>
      <c r="D7" s="25">
        <v>0</v>
      </c>
      <c r="E7" s="11" t="s">
        <v>100</v>
      </c>
      <c r="F7" s="30" t="s">
        <v>92</v>
      </c>
      <c r="G7" s="16">
        <f>G4-G5+G6</f>
        <v>0</v>
      </c>
      <c r="H7" s="16">
        <f>H4-H5+H6</f>
        <v>0</v>
      </c>
    </row>
    <row r="8" ht="28.5" customHeight="1" spans="1:8">
      <c r="A8" s="31" t="s">
        <v>101</v>
      </c>
      <c r="B8" s="32" t="s">
        <v>94</v>
      </c>
      <c r="C8" s="24">
        <v>0</v>
      </c>
      <c r="D8" s="25">
        <v>0</v>
      </c>
      <c r="E8" s="11" t="s">
        <v>102</v>
      </c>
      <c r="F8" s="14" t="s">
        <v>92</v>
      </c>
      <c r="G8" s="21">
        <v>0</v>
      </c>
      <c r="H8" s="21">
        <v>0</v>
      </c>
    </row>
    <row r="9" ht="28.5" customHeight="1" spans="1:8">
      <c r="A9" s="11" t="s">
        <v>103</v>
      </c>
      <c r="B9" s="33" t="s">
        <v>94</v>
      </c>
      <c r="C9" s="24">
        <v>0</v>
      </c>
      <c r="D9" s="25">
        <v>0</v>
      </c>
      <c r="E9" s="11" t="s">
        <v>104</v>
      </c>
      <c r="F9" s="14" t="s">
        <v>92</v>
      </c>
      <c r="G9" s="21">
        <v>0</v>
      </c>
      <c r="H9" s="21">
        <v>0</v>
      </c>
    </row>
    <row r="10" ht="28.5" customHeight="1" spans="1:8">
      <c r="A10" s="11" t="s">
        <v>105</v>
      </c>
      <c r="B10" s="34" t="s">
        <v>94</v>
      </c>
      <c r="C10" s="24">
        <v>0</v>
      </c>
      <c r="D10" s="25">
        <v>0</v>
      </c>
      <c r="E10" s="17" t="s">
        <v>106</v>
      </c>
      <c r="F10" s="14" t="s">
        <v>46</v>
      </c>
      <c r="G10" s="13" t="s">
        <v>46</v>
      </c>
      <c r="H10" s="13" t="s">
        <v>46</v>
      </c>
    </row>
    <row r="11" ht="28.5" customHeight="1" spans="1:8">
      <c r="A11" s="17" t="s">
        <v>107</v>
      </c>
      <c r="B11" s="35" t="s">
        <v>94</v>
      </c>
      <c r="C11" s="24">
        <v>0</v>
      </c>
      <c r="D11" s="25">
        <v>0</v>
      </c>
      <c r="E11" s="36" t="s">
        <v>108</v>
      </c>
      <c r="F11" s="30" t="s">
        <v>94</v>
      </c>
      <c r="G11" s="24">
        <v>61443</v>
      </c>
      <c r="H11" s="24">
        <v>62249</v>
      </c>
    </row>
    <row r="12" ht="28.5" customHeight="1" spans="1:8">
      <c r="A12" s="22" t="s">
        <v>109</v>
      </c>
      <c r="B12" s="23" t="s">
        <v>94</v>
      </c>
      <c r="C12" s="24">
        <v>0</v>
      </c>
      <c r="D12" s="25">
        <v>0</v>
      </c>
      <c r="E12" s="31" t="s">
        <v>110</v>
      </c>
      <c r="F12" s="30" t="s">
        <v>94</v>
      </c>
      <c r="G12" s="24">
        <v>27034</v>
      </c>
      <c r="H12" s="24">
        <v>28010</v>
      </c>
    </row>
    <row r="13" ht="28.5" customHeight="1" spans="1:8">
      <c r="A13" s="37" t="s">
        <v>111</v>
      </c>
      <c r="B13" s="29" t="s">
        <v>94</v>
      </c>
      <c r="C13" s="24">
        <v>0</v>
      </c>
      <c r="D13" s="25">
        <v>0</v>
      </c>
      <c r="E13" s="11" t="s">
        <v>112</v>
      </c>
      <c r="F13" s="38" t="s">
        <v>113</v>
      </c>
      <c r="G13" s="39">
        <v>166.08</v>
      </c>
      <c r="H13" s="39">
        <v>167.03</v>
      </c>
    </row>
    <row r="14" ht="28.5" customHeight="1" spans="1:8">
      <c r="A14" s="31" t="s">
        <v>114</v>
      </c>
      <c r="B14" s="40" t="s">
        <v>46</v>
      </c>
      <c r="C14" s="14" t="s">
        <v>46</v>
      </c>
      <c r="D14" s="14" t="s">
        <v>46</v>
      </c>
      <c r="E14" s="11" t="s">
        <v>115</v>
      </c>
      <c r="F14" s="34" t="s">
        <v>113</v>
      </c>
      <c r="G14" s="16">
        <v>32.73</v>
      </c>
      <c r="H14" s="16">
        <v>33.76</v>
      </c>
    </row>
    <row r="15" ht="28.5" customHeight="1" spans="1:8">
      <c r="A15" s="17" t="s">
        <v>116</v>
      </c>
      <c r="B15" s="35" t="s">
        <v>92</v>
      </c>
      <c r="C15" s="41">
        <v>0</v>
      </c>
      <c r="D15" s="42">
        <v>0</v>
      </c>
      <c r="E15" s="17" t="s">
        <v>117</v>
      </c>
      <c r="F15" s="13" t="s">
        <v>46</v>
      </c>
      <c r="G15" s="13" t="s">
        <v>46</v>
      </c>
      <c r="H15" s="13" t="s">
        <v>46</v>
      </c>
    </row>
    <row r="16" ht="28.5" customHeight="1" spans="1:8">
      <c r="A16" s="22" t="s">
        <v>118</v>
      </c>
      <c r="B16" s="23" t="s">
        <v>92</v>
      </c>
      <c r="C16" s="41">
        <v>0</v>
      </c>
      <c r="D16" s="41">
        <v>0</v>
      </c>
      <c r="E16" s="22" t="s">
        <v>93</v>
      </c>
      <c r="F16" s="23" t="s">
        <v>94</v>
      </c>
      <c r="G16" s="19">
        <f>G17+G18</f>
        <v>7307</v>
      </c>
      <c r="H16" s="19">
        <f>H17+H18</f>
        <v>7373</v>
      </c>
    </row>
    <row r="17" ht="28.5" customHeight="1" spans="1:8">
      <c r="A17" s="37" t="s">
        <v>119</v>
      </c>
      <c r="B17" s="29" t="s">
        <v>92</v>
      </c>
      <c r="C17" s="41">
        <v>0</v>
      </c>
      <c r="D17" s="41">
        <v>0</v>
      </c>
      <c r="E17" s="22" t="s">
        <v>120</v>
      </c>
      <c r="F17" s="23" t="s">
        <v>94</v>
      </c>
      <c r="G17" s="24">
        <v>4708</v>
      </c>
      <c r="H17" s="24">
        <v>4711</v>
      </c>
    </row>
    <row r="18" ht="28.5" customHeight="1" spans="1:8">
      <c r="A18" s="31" t="s">
        <v>121</v>
      </c>
      <c r="B18" s="33" t="s">
        <v>122</v>
      </c>
      <c r="C18" s="39">
        <f>IF(C16=0,0,(C24+G6)/C16*100)</f>
        <v>0</v>
      </c>
      <c r="D18" s="39">
        <f>IF(D16=0,0,(D24+H6)/D16*100)</f>
        <v>0</v>
      </c>
      <c r="E18" s="22" t="s">
        <v>123</v>
      </c>
      <c r="F18" s="23" t="s">
        <v>94</v>
      </c>
      <c r="G18" s="24">
        <v>2599</v>
      </c>
      <c r="H18" s="24">
        <v>2662</v>
      </c>
    </row>
    <row r="19" ht="28.5" customHeight="1" spans="1:8">
      <c r="A19" s="11" t="s">
        <v>124</v>
      </c>
      <c r="B19" s="34" t="s">
        <v>122</v>
      </c>
      <c r="C19" s="41">
        <v>0</v>
      </c>
      <c r="D19" s="41">
        <v>0</v>
      </c>
      <c r="E19" s="43" t="s">
        <v>109</v>
      </c>
      <c r="F19" s="44" t="s">
        <v>94</v>
      </c>
      <c r="G19" s="45">
        <v>4708</v>
      </c>
      <c r="H19" s="45">
        <v>4711</v>
      </c>
    </row>
    <row r="20" ht="28.5" customHeight="1" spans="1:8">
      <c r="A20" s="11" t="s">
        <v>125</v>
      </c>
      <c r="B20" s="34" t="s">
        <v>122</v>
      </c>
      <c r="C20" s="41">
        <v>0</v>
      </c>
      <c r="D20" s="42">
        <v>0</v>
      </c>
      <c r="E20" s="11" t="s">
        <v>114</v>
      </c>
      <c r="F20" s="12" t="s">
        <v>46</v>
      </c>
      <c r="G20" s="13" t="s">
        <v>46</v>
      </c>
      <c r="H20" s="13" t="s">
        <v>46</v>
      </c>
    </row>
    <row r="21" ht="28.5" customHeight="1" spans="1:8">
      <c r="A21" s="11" t="s">
        <v>126</v>
      </c>
      <c r="B21" s="35" t="s">
        <v>122</v>
      </c>
      <c r="C21" s="41">
        <v>0</v>
      </c>
      <c r="D21" s="42">
        <v>0</v>
      </c>
      <c r="E21" s="11" t="s">
        <v>127</v>
      </c>
      <c r="F21" s="34" t="s">
        <v>92</v>
      </c>
      <c r="G21" s="41">
        <v>368616232.58</v>
      </c>
      <c r="H21" s="41">
        <v>370549508.76</v>
      </c>
    </row>
    <row r="22" ht="28.5" customHeight="1" spans="1:8">
      <c r="A22" s="11" t="s">
        <v>128</v>
      </c>
      <c r="B22" s="32" t="s">
        <v>113</v>
      </c>
      <c r="C22" s="39">
        <f>IF(C12=0,0,C16/C12)</f>
        <v>0</v>
      </c>
      <c r="D22" s="46">
        <f>IF(D12=0,0,D16/D12)</f>
        <v>0</v>
      </c>
      <c r="E22" s="11" t="s">
        <v>118</v>
      </c>
      <c r="F22" s="34" t="s">
        <v>92</v>
      </c>
      <c r="G22" s="41">
        <v>368616232.58</v>
      </c>
      <c r="H22" s="41">
        <v>370549508.76</v>
      </c>
    </row>
    <row r="23" ht="28.5" customHeight="1" spans="1:8">
      <c r="A23" s="17" t="s">
        <v>129</v>
      </c>
      <c r="B23" s="38" t="s">
        <v>46</v>
      </c>
      <c r="C23" s="29" t="s">
        <v>46</v>
      </c>
      <c r="D23" s="47" t="s">
        <v>46</v>
      </c>
      <c r="E23" s="11" t="s">
        <v>121</v>
      </c>
      <c r="F23" s="34" t="s">
        <v>122</v>
      </c>
      <c r="G23" s="39">
        <v>24</v>
      </c>
      <c r="H23" s="39">
        <v>24</v>
      </c>
    </row>
    <row r="24" ht="28.5" customHeight="1" spans="1:8">
      <c r="A24" s="48" t="s">
        <v>130</v>
      </c>
      <c r="B24" s="18" t="s">
        <v>92</v>
      </c>
      <c r="C24" s="41">
        <v>0</v>
      </c>
      <c r="D24" s="42">
        <v>0</v>
      </c>
      <c r="E24" s="11" t="s">
        <v>128</v>
      </c>
      <c r="F24" s="34" t="s">
        <v>113</v>
      </c>
      <c r="G24" s="39">
        <f>IF(G19=0,0,G22/G19)</f>
        <v>78295.7163508921</v>
      </c>
      <c r="H24" s="39">
        <f>IF(H19=0,0,H22/H19)</f>
        <v>78656.2319592443</v>
      </c>
    </row>
    <row r="25" ht="28.5" customHeight="1" spans="1:8">
      <c r="A25" s="48" t="s">
        <v>131</v>
      </c>
      <c r="B25" s="14" t="s">
        <v>46</v>
      </c>
      <c r="C25" s="14" t="s">
        <v>46</v>
      </c>
      <c r="D25" s="14" t="s">
        <v>46</v>
      </c>
      <c r="E25" s="17" t="s">
        <v>132</v>
      </c>
      <c r="F25" s="35" t="s">
        <v>113</v>
      </c>
      <c r="G25" s="24">
        <v>63078</v>
      </c>
      <c r="H25" s="24">
        <v>67872</v>
      </c>
    </row>
    <row r="26" ht="28.5" customHeight="1" spans="1:8">
      <c r="A26" s="49"/>
      <c r="B26" s="49"/>
      <c r="C26" s="49"/>
      <c r="D26" s="49"/>
      <c r="E26" s="49"/>
      <c r="F26" s="49"/>
      <c r="G26" s="49"/>
      <c r="H26" s="50" t="s">
        <v>133</v>
      </c>
    </row>
  </sheetData>
  <mergeCells count="1">
    <mergeCell ref="A1:H1"/>
  </mergeCells>
  <printOptions horizontalCentered="1"/>
  <pageMargins left="0.393700787401575" right="0.393700787401575" top="0.393700787401575" bottom="0.393700787401575" header="0.51181" footer="0.51181"/>
  <pageSetup paperSize="9" scale="70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预算总表</vt:lpstr>
      <vt:lpstr>城乡居民基本养老收支预算表</vt:lpstr>
      <vt:lpstr>机关事业单位基本养老收支预算表</vt:lpstr>
      <vt:lpstr>基本养老基础资料表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─=≡Σ((( つ•̀ω•́)つ</cp:lastModifiedBy>
  <dcterms:created xsi:type="dcterms:W3CDTF">2021-03-03T09:42:00Z</dcterms:created>
  <dcterms:modified xsi:type="dcterms:W3CDTF">2021-03-11T01:30:43Z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