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3"/>
  </bookViews>
  <sheets>
    <sheet name="附件 1" sheetId="1" r:id="rId1"/>
    <sheet name="附件2" sheetId="4" r:id="rId2"/>
    <sheet name="附件3" sheetId="5" r:id="rId3"/>
    <sheet name="附件4" sheetId="6" r:id="rId4"/>
  </sheets>
  <definedNames>
    <definedName name="_xlnm.Print_Titles" localSheetId="0">'附件 1'!$1:$4</definedName>
    <definedName name="_xlnm.Print_Titles" localSheetId="3">附件4!$1:$4</definedName>
  </definedNames>
  <calcPr calcId="144525"/>
</workbook>
</file>

<file path=xl/sharedStrings.xml><?xml version="1.0" encoding="utf-8"?>
<sst xmlns="http://schemas.openxmlformats.org/spreadsheetml/2006/main" count="327">
  <si>
    <t>附件一</t>
  </si>
  <si>
    <t>龙胜各族自治县2017年财政总决算结算表</t>
  </si>
  <si>
    <t>编制单位:龙胜各族自治县财政局        2018年9月28日</t>
  </si>
  <si>
    <t>单位:万元</t>
  </si>
  <si>
    <t xml:space="preserve">项     目 </t>
  </si>
  <si>
    <t>金  额</t>
  </si>
  <si>
    <t>一、收入总计</t>
  </si>
  <si>
    <t xml:space="preserve"> ㈠当年公共财政预算收入合计</t>
  </si>
  <si>
    <t xml:space="preserve"> ㈡自治区补助收入合计</t>
  </si>
  <si>
    <t xml:space="preserve">   1.返还性收入</t>
  </si>
  <si>
    <t xml:space="preserve">    增值税和消费税税收返还收入</t>
  </si>
  <si>
    <t xml:space="preserve">    所得税基数返还收入</t>
  </si>
  <si>
    <t xml:space="preserve">    成品油价格和税费改革税收返还收入</t>
  </si>
  <si>
    <t>一</t>
  </si>
  <si>
    <t xml:space="preserve">    其他税收返还收入</t>
  </si>
  <si>
    <t xml:space="preserve">   2.一般性转移支付收入</t>
  </si>
  <si>
    <t xml:space="preserve">    体制补助收入</t>
  </si>
  <si>
    <t xml:space="preserve">    均衡性转移支付收入</t>
  </si>
  <si>
    <t xml:space="preserve">    革命老区转移支付收入</t>
  </si>
  <si>
    <t>般</t>
  </si>
  <si>
    <t xml:space="preserve">    民族地区转移支付收入</t>
  </si>
  <si>
    <t xml:space="preserve">    贫困地区转移支付收入</t>
  </si>
  <si>
    <t xml:space="preserve">    县级基本财力保障机制奖补资金收入</t>
  </si>
  <si>
    <t xml:space="preserve">    结算补助收入</t>
  </si>
  <si>
    <t xml:space="preserve">    成品油价格和税费改革转移支付补助收入</t>
  </si>
  <si>
    <t>公</t>
  </si>
  <si>
    <t xml:space="preserve">    基层公检法司转移支付收入</t>
  </si>
  <si>
    <t xml:space="preserve">    城乡义务教育等转移支付收入</t>
  </si>
  <si>
    <t xml:space="preserve">    基本养老金转移支付收入</t>
  </si>
  <si>
    <t xml:space="preserve">    城乡居民医疗保险转移支付收入</t>
  </si>
  <si>
    <t xml:space="preserve">    农村综合改革转移支付收入</t>
  </si>
  <si>
    <t>共</t>
  </si>
  <si>
    <t xml:space="preserve">    重点生态功能区转移支付收入</t>
  </si>
  <si>
    <t xml:space="preserve">    固定数额补助收入</t>
  </si>
  <si>
    <t xml:space="preserve">    其他一般性转移支付收入</t>
  </si>
  <si>
    <t xml:space="preserve">    产粮（油）大县奖励转移支付收入</t>
  </si>
  <si>
    <t xml:space="preserve">   3.专项转移支付收入（专款）</t>
  </si>
  <si>
    <t>预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</si>
  <si>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</si>
  <si>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</si>
  <si>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</si>
  <si>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</si>
  <si>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</si>
  <si>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>算</t>
  </si>
  <si>
    <t xml:space="preserve">      科学技术</t>
  </si>
  <si>
    <t xml:space="preserve">      文化体育与传媒</t>
  </si>
  <si>
    <t xml:space="preserve">      社会保障和就业</t>
  </si>
  <si>
    <t xml:space="preserve">      医疗卫生与计划生育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</si>
  <si>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</si>
  <si>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</si>
  <si>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</si>
  <si>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</si>
  <si>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</si>
  <si>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</si>
  <si>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</si>
  <si>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t xml:space="preserve">      国土海洋气象等</t>
  </si>
  <si>
    <t xml:space="preserve">      住房保障</t>
  </si>
  <si>
    <t xml:space="preserve">      粮油物资储备</t>
  </si>
  <si>
    <t xml:space="preserve">      其他收入</t>
  </si>
  <si>
    <t xml:space="preserve"> ㈢债券转贷收入</t>
  </si>
  <si>
    <t xml:space="preserve"> ㈣上年结余</t>
  </si>
  <si>
    <t xml:space="preserve"> ㈤调入其他资金</t>
  </si>
  <si>
    <t xml:space="preserve"> ㈥调入预算稳定调节基金</t>
  </si>
  <si>
    <t>二、支出合计</t>
  </si>
  <si>
    <t xml:space="preserve"> ㈠当年公共财政预算支出合计</t>
  </si>
  <si>
    <t xml:space="preserve"> ㈡上解自治区支出</t>
  </si>
  <si>
    <t>1.专项上解支出</t>
  </si>
  <si>
    <t xml:space="preserve">  ⑴定额专项上解</t>
  </si>
  <si>
    <t xml:space="preserve">  ⑵粮食风险基金上解</t>
  </si>
  <si>
    <t xml:space="preserve">  ⑶其他上解</t>
  </si>
  <si>
    <t>㈢债务还本支出</t>
  </si>
  <si>
    <t>㈣安排预算稳定调节基金</t>
  </si>
  <si>
    <t>三、年终滚存结余</t>
  </si>
  <si>
    <t xml:space="preserve"> 减：专项结余</t>
  </si>
  <si>
    <t xml:space="preserve"> 净结余</t>
  </si>
  <si>
    <t>基金预算</t>
  </si>
  <si>
    <t xml:space="preserve">一、基金预算收入总计 </t>
  </si>
  <si>
    <t xml:space="preserve"> ㈠当年基金收入</t>
  </si>
  <si>
    <t xml:space="preserve"> ㈡上年结余</t>
  </si>
  <si>
    <t xml:space="preserve"> ㈢上级补助收入</t>
  </si>
  <si>
    <t xml:space="preserve"> ㈣市补直管县收入</t>
  </si>
  <si>
    <t xml:space="preserve"> ㈤调入资金</t>
  </si>
  <si>
    <t>二、基金预算支出合计</t>
  </si>
  <si>
    <t xml:space="preserve"> ㈠当年基金支出</t>
  </si>
  <si>
    <t xml:space="preserve"> ㈡调出资金</t>
  </si>
  <si>
    <t>国有资本经营预算</t>
  </si>
  <si>
    <t>一、国有经营收入总计</t>
  </si>
  <si>
    <t xml:space="preserve"> ㈠当年国资预算收入</t>
  </si>
  <si>
    <t>二、国资预算支出总计</t>
  </si>
  <si>
    <t xml:space="preserve"> ㈠当年国资预算支出</t>
  </si>
  <si>
    <t>资金往来</t>
  </si>
  <si>
    <t>一、年初地市财政欠自治区财政往来</t>
  </si>
  <si>
    <t>二、地市财政少上解自治区财政款</t>
  </si>
  <si>
    <t xml:space="preserve"> ㈠地市财政应上解自治区财政款</t>
  </si>
  <si>
    <t>三、自治区本年度已调度资金</t>
  </si>
  <si>
    <t xml:space="preserve"> ㈠正常资金调度</t>
  </si>
  <si>
    <t xml:space="preserve"> ㈡专项资金调度</t>
  </si>
  <si>
    <t xml:space="preserve"> ㈢各市国库留解资金</t>
  </si>
  <si>
    <t>四、市与直管县往来</t>
  </si>
  <si>
    <t xml:space="preserve"> ㈠2017年市对直管县资金调度</t>
  </si>
  <si>
    <t xml:space="preserve"> ㈡市对县的往来扣款</t>
  </si>
  <si>
    <t>五、自治区财政应补地市财政款</t>
  </si>
  <si>
    <t>六、2017年年终地市财政欠自治区财政往来款</t>
  </si>
  <si>
    <t xml:space="preserve"> ㈠各市、县财政欠自治财政往来款</t>
  </si>
  <si>
    <t xml:space="preserve"> ㈡各直管县财政欠地市财政往来款</t>
  </si>
  <si>
    <t>政府债券</t>
  </si>
  <si>
    <t>一、2017年年初应付地方政府债券本金</t>
  </si>
  <si>
    <t>二、2017年新增转贷政府债券</t>
  </si>
  <si>
    <t>三、2017年地方政府债券还本</t>
  </si>
  <si>
    <t>四、2017年年末应付地方政府债券本金</t>
  </si>
  <si>
    <t>附件二</t>
  </si>
  <si>
    <t>龙胜各族自治县2017年部门决算总表</t>
  </si>
  <si>
    <t>编制单位：龙胜各族自治县财政局</t>
  </si>
  <si>
    <t>金额单位：万元</t>
  </si>
  <si>
    <t>收入</t>
  </si>
  <si>
    <t/>
  </si>
  <si>
    <t>支出</t>
  </si>
  <si>
    <t>项目</t>
  </si>
  <si>
    <t>行次</t>
  </si>
  <si>
    <t>年初预算数</t>
  </si>
  <si>
    <t>调整预算数</t>
  </si>
  <si>
    <t>决算数</t>
  </si>
  <si>
    <t>项目(按功能分类)</t>
  </si>
  <si>
    <t>项目(按支出性质和经济分类)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</si>
  <si>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</si>
  <si>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</si>
  <si>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</si>
  <si>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</si>
  <si>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</si>
  <si>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</si>
  <si>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</si>
  <si>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</si>
  <si>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</si>
  <si>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</si>
  <si>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一、财政拨款收入</t>
  </si>
  <si>
    <t>一、一般公共服务支出</t>
  </si>
  <si>
    <t>一、基本支出</t>
  </si>
  <si>
    <t>　　其中：政府性基金预算财政拨款</t>
  </si>
  <si>
    <t>二、外交支出</t>
  </si>
  <si>
    <t xml:space="preserve">    人员经费</t>
  </si>
  <si>
    <t>二、上级补助收入</t>
  </si>
  <si>
    <t>三、国防支出</t>
  </si>
  <si>
    <t xml:space="preserve">    日常公用经费</t>
  </si>
  <si>
    <t>三、事业收入</t>
  </si>
  <si>
    <t>四、公共安全支出</t>
  </si>
  <si>
    <t>二、项目支出</t>
  </si>
  <si>
    <t>四、经营收入</t>
  </si>
  <si>
    <t>五、教育支出</t>
  </si>
  <si>
    <t xml:space="preserve">    基本建设类项目</t>
  </si>
  <si>
    <t>五、附属单位上缴收入</t>
  </si>
  <si>
    <t>六、科学技术支出</t>
  </si>
  <si>
    <t xml:space="preserve">    行政事业类项目</t>
  </si>
  <si>
    <t>六、其他收入</t>
  </si>
  <si>
    <t>七、文化体育与传媒支出</t>
  </si>
  <si>
    <t>三、上缴上级支出</t>
  </si>
  <si>
    <t>八、社会保障和就业支出</t>
  </si>
  <si>
    <t>四、经营支出</t>
  </si>
  <si>
    <t>九、医疗卫生与计划生育支出</t>
  </si>
  <si>
    <t>五、对附属单位补助支出</t>
  </si>
  <si>
    <t>10</t>
  </si>
  <si>
    <t>十、节能环保支出</t>
  </si>
  <si>
    <t>11</t>
  </si>
  <si>
    <t>十一、城乡社区支出</t>
  </si>
  <si>
    <t>支出经济分类</t>
  </si>
  <si>
    <t>—</t>
  </si>
  <si>
    <t>12</t>
  </si>
  <si>
    <t>十二、农林水支出</t>
  </si>
  <si>
    <t>基本支出和项目支出合计</t>
  </si>
  <si>
    <t>13</t>
  </si>
  <si>
    <t>十三、交通运输支出</t>
  </si>
  <si>
    <t xml:space="preserve">    工资福利支出</t>
  </si>
  <si>
    <t>14</t>
  </si>
  <si>
    <t>十四、资源勘探信息等支出</t>
  </si>
  <si>
    <t xml:space="preserve">    商品和服务支出</t>
  </si>
  <si>
    <t>15</t>
  </si>
  <si>
    <t>十五、商业服务业等支出</t>
  </si>
  <si>
    <t xml:space="preserve">    对个人和家庭的补助</t>
  </si>
  <si>
    <t>16</t>
  </si>
  <si>
    <t>十六、金融支出</t>
  </si>
  <si>
    <t xml:space="preserve">    对企事业单位的补贴</t>
  </si>
  <si>
    <t>17</t>
  </si>
  <si>
    <t>十七、援助其他地区支出</t>
  </si>
  <si>
    <t xml:space="preserve">    债务利息支出</t>
  </si>
  <si>
    <t>18</t>
  </si>
  <si>
    <t>十八、国土海洋气象等支出</t>
  </si>
  <si>
    <t xml:space="preserve">    基本建设支出</t>
  </si>
  <si>
    <t>19</t>
  </si>
  <si>
    <t>十九、住房保障支出</t>
  </si>
  <si>
    <t xml:space="preserve">    其他资本性支出</t>
  </si>
  <si>
    <t>20</t>
  </si>
  <si>
    <t>二十、粮油物资储备支出</t>
  </si>
  <si>
    <t xml:space="preserve">    其他支出</t>
  </si>
  <si>
    <t>21</t>
  </si>
  <si>
    <t>二十一、其他支出</t>
  </si>
  <si>
    <t>22</t>
  </si>
  <si>
    <t>二十二、债务还本支出</t>
  </si>
  <si>
    <t>23</t>
  </si>
  <si>
    <t>二十三、债务付息支出</t>
  </si>
  <si>
    <t>本年收入合计</t>
  </si>
  <si>
    <t>24</t>
  </si>
  <si>
    <t>本年支出合计</t>
  </si>
  <si>
    <t xml:space="preserve">    用事业基金弥补收支差额</t>
  </si>
  <si>
    <t>25</t>
  </si>
  <si>
    <t xml:space="preserve">    结余分配</t>
  </si>
  <si>
    <t xml:space="preserve">    年初结转和结余</t>
  </si>
  <si>
    <t>26</t>
  </si>
  <si>
    <t xml:space="preserve">      交纳所得税</t>
  </si>
  <si>
    <t>104</t>
  </si>
  <si>
    <t>　　其中：交纳所得税</t>
  </si>
  <si>
    <t xml:space="preserve">      基本支出结转</t>
  </si>
  <si>
    <t>27</t>
  </si>
  <si>
    <t xml:space="preserve">      提取职工福利基金</t>
  </si>
  <si>
    <t>105</t>
  </si>
  <si>
    <t>　　　　　提取职工福利基金</t>
  </si>
  <si>
    <t xml:space="preserve">      项目支出结转和结余</t>
  </si>
  <si>
    <t>28</t>
  </si>
  <si>
    <t xml:space="preserve">      转入事业基金</t>
  </si>
  <si>
    <t>106</t>
  </si>
  <si>
    <t>　　　　　转入事业基金</t>
  </si>
  <si>
    <t xml:space="preserve">      经营结余</t>
  </si>
  <si>
    <t>29</t>
  </si>
  <si>
    <t xml:space="preserve">      其他</t>
  </si>
  <si>
    <t>107</t>
  </si>
  <si>
    <t>　　　　　其他</t>
  </si>
  <si>
    <t>30</t>
  </si>
  <si>
    <t xml:space="preserve">    年末结转和结余</t>
  </si>
  <si>
    <t>108</t>
  </si>
  <si>
    <t>　　年末结余</t>
  </si>
  <si>
    <t>31</t>
  </si>
  <si>
    <t>32</t>
  </si>
  <si>
    <t>33</t>
  </si>
  <si>
    <t>总计</t>
  </si>
  <si>
    <t>附件三</t>
  </si>
  <si>
    <t>龙胜县2017年县本级财政预备费使用情况表</t>
  </si>
  <si>
    <t>日期</t>
  </si>
  <si>
    <t>单位名称</t>
  </si>
  <si>
    <t>拨款内容</t>
  </si>
  <si>
    <t xml:space="preserve"> 金额 </t>
  </si>
  <si>
    <t>卫生和计划生育局</t>
  </si>
  <si>
    <t>2017年追加健康扶贫专项基金</t>
  </si>
  <si>
    <t>2017年追加县H7N9禽流感防治物资储备经费</t>
  </si>
  <si>
    <t>公安局</t>
  </si>
  <si>
    <t>2017年追加加密会议系统建设经费</t>
  </si>
  <si>
    <t>扶贫办</t>
  </si>
  <si>
    <t>2017年追加脱贫机制建设研究咨询费</t>
  </si>
  <si>
    <t>平等镇政府</t>
  </si>
  <si>
    <t>2017年追加扶贫协理员工作经费</t>
  </si>
  <si>
    <t>住房和城乡建设局</t>
  </si>
  <si>
    <t>2017年追加农村住房安全评定等级工作经费</t>
  </si>
  <si>
    <t>各预算单位</t>
  </si>
  <si>
    <t>2017年追加离退休人员生活补助</t>
  </si>
  <si>
    <t>合计</t>
  </si>
  <si>
    <t>附件四</t>
  </si>
  <si>
    <t>2017年政府新增债券资金安排情况表</t>
  </si>
  <si>
    <t>编制单位:龙胜各族自治县财政局                      2018年9月28日</t>
  </si>
  <si>
    <t>序号</t>
  </si>
  <si>
    <t>项  目  名  称</t>
  </si>
  <si>
    <t xml:space="preserve">金额 </t>
  </si>
  <si>
    <t>支出功能科目</t>
  </si>
  <si>
    <t>政府办</t>
  </si>
  <si>
    <t>县政务服务管理中心建设（含公共资源交易中心建设）</t>
  </si>
  <si>
    <t>龙胜镇政府</t>
  </si>
  <si>
    <t>龙胜镇平野平潭新农村建设资金</t>
  </si>
  <si>
    <t>二、公共安全支出</t>
  </si>
  <si>
    <t>交警大队</t>
  </si>
  <si>
    <t>县城交通设施违停抓拍视频监控系统建设项目</t>
  </si>
  <si>
    <t>三、教育支出</t>
  </si>
  <si>
    <t>龙胜镇小学运动场建设资金</t>
  </si>
  <si>
    <t>四、文化体育与传媒支出</t>
  </si>
  <si>
    <t>文新广体局</t>
  </si>
  <si>
    <t>民族体育篮羽训练场</t>
  </si>
  <si>
    <t>五、城乡社区支出</t>
  </si>
  <si>
    <t>迎宾路办公室</t>
  </si>
  <si>
    <t>龙脊大道征地拆迁及建设工程（含法院场地平整）</t>
  </si>
  <si>
    <t>发改局</t>
  </si>
  <si>
    <t>日新村至乐江联网公路工程（体育中心至外寨）</t>
  </si>
  <si>
    <t>龙脊镇政府</t>
  </si>
  <si>
    <t>和平江柳道路硬化资金</t>
  </si>
  <si>
    <t>龙脊大循环路指挥部</t>
  </si>
  <si>
    <t>龙脊大循环路建设（征地拆迁款项和建设损毁修复工程款）</t>
  </si>
  <si>
    <t>泗水乡政府</t>
  </si>
  <si>
    <t>县城至温泉风貌改造工程</t>
  </si>
  <si>
    <t>北岸办</t>
  </si>
  <si>
    <t>县城桑江北区道路路灯工程</t>
  </si>
  <si>
    <t>瓢里镇政府</t>
  </si>
  <si>
    <t>瓢里集镇亮化</t>
  </si>
  <si>
    <t>乐江乡政府</t>
  </si>
  <si>
    <t>乐江集镇改造及广场建设项目工程</t>
  </si>
  <si>
    <t>三门镇政府</t>
  </si>
  <si>
    <t>三门镇城镇化建设资金</t>
  </si>
  <si>
    <t>伟江乡政府</t>
  </si>
  <si>
    <t>伟江乡集镇建设资金</t>
  </si>
  <si>
    <t>瓢里镇城镇化建设资金</t>
  </si>
  <si>
    <t>北岸办一期开发建设资金</t>
  </si>
  <si>
    <t>市场服务中心</t>
  </si>
  <si>
    <t>桑江北区民族农贸市场建设资金</t>
  </si>
  <si>
    <t>农民市场改造项目工程</t>
  </si>
  <si>
    <t>罗角湾物流安置地建设项目工程</t>
  </si>
  <si>
    <t>六、农林水支出(扶贫支出）</t>
  </si>
  <si>
    <t>易地扶贫搬迁集中安置项目</t>
  </si>
  <si>
    <t>各乡镇政府</t>
  </si>
  <si>
    <t>20户以上通组道路水毁维修资金</t>
  </si>
  <si>
    <t>扶贫办、发改局</t>
  </si>
  <si>
    <t>20户以上通组道路建设资金</t>
  </si>
  <si>
    <t>水利局</t>
  </si>
  <si>
    <t>农村饮水安全巩固提升工程</t>
  </si>
  <si>
    <t>工信局</t>
  </si>
  <si>
    <t>农村网络宽带建设资金</t>
  </si>
  <si>
    <t>村级标准化卫生室建设资金</t>
  </si>
  <si>
    <t>村级综合文化服务中心建设资金</t>
  </si>
  <si>
    <t>七、交通运输支出</t>
  </si>
  <si>
    <t>桂三高速办</t>
  </si>
  <si>
    <t>桂三高速出口收费站（龙胜、瓢里）配套工程建设项目</t>
  </si>
  <si>
    <t>交通局</t>
  </si>
  <si>
    <t>瓢里至平等二级路征地拆迁及建设项目工程</t>
  </si>
  <si>
    <t>水库移民局</t>
  </si>
  <si>
    <t>南山玉河-长滩公路项目工程</t>
  </si>
  <si>
    <t>二龙桥-大寨公路征地拆迁及建设项目工程</t>
  </si>
  <si>
    <t>龙胜镇人民政府</t>
  </si>
  <si>
    <t>龙脊大循环路（泗水-潘内）安全防护工程</t>
  </si>
  <si>
    <t>龙胜镇日新-外寨公路硬化资金</t>
  </si>
  <si>
    <t>八、商业服务业支出</t>
  </si>
  <si>
    <t>旅游局</t>
  </si>
  <si>
    <t>全县智慧旅游系统一期建设项目</t>
  </si>
  <si>
    <t>九、住房保障支出</t>
  </si>
  <si>
    <t>公安局公租房建设资金</t>
  </si>
  <si>
    <t>龙脊镇公租房建设资金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</si>
</sst>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"/>
    <numFmt numFmtId="44" formatCode="_ &quot;￥&quot;* #,##0.00_ ;_ &quot;￥&quot;* \-#,##0.00_ ;_ &quot;￥&quot;* &quot;-&quot;??_ ;_ @_ "/>
    <numFmt numFmtId="177" formatCode="#,##0_ "/>
  </numFmts>
  <fonts count="49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6"/>
      <color theme="1"/>
      <name val="仿宋_GB2312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sz val="11"/>
      <color theme="1"/>
      <name val="仿宋_GB2312"/>
      <charset val="134"/>
    </font>
    <font>
      <b/>
      <sz val="18"/>
      <color theme="1"/>
      <name val="仿宋_GB2312"/>
      <charset val="134"/>
    </font>
    <font>
      <sz val="9"/>
      <color theme="1"/>
      <name val="仿宋_GB2312"/>
      <charset val="134"/>
    </font>
    <font>
      <sz val="10"/>
      <color theme="1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0.5"/>
      <color theme="1"/>
      <name val="Calibri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3"/>
      <name val="宋体"/>
      <charset val="134"/>
    </font>
    <font>
      <b/>
      <sz val="13"/>
      <name val="宋体"/>
      <charset val="134"/>
    </font>
    <font>
      <b/>
      <sz val="13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45" fillId="26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8" borderId="21" applyNumberFormat="0" applyFont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17" borderId="20" applyNumberFormat="0" applyAlignment="0" applyProtection="0">
      <alignment vertical="center"/>
    </xf>
    <xf numFmtId="0" fontId="48" fillId="17" borderId="24" applyNumberFormat="0" applyAlignment="0" applyProtection="0">
      <alignment vertical="center"/>
    </xf>
    <xf numFmtId="0" fontId="30" fillId="9" borderId="18" applyNumberForma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177" fontId="1" fillId="3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49" applyFont="1" applyBorder="1" applyAlignment="1">
      <alignment vertical="center" wrapText="1"/>
    </xf>
    <xf numFmtId="177" fontId="4" fillId="0" borderId="2" xfId="49" applyNumberFormat="1" applyFont="1" applyBorder="1" applyAlignment="1">
      <alignment vertical="center" wrapText="1"/>
    </xf>
    <xf numFmtId="0" fontId="4" fillId="0" borderId="2" xfId="49" applyNumberFormat="1" applyFont="1" applyFill="1" applyBorder="1" applyAlignment="1">
      <alignment horizontal="right" vertical="center" wrapText="1"/>
    </xf>
    <xf numFmtId="0" fontId="5" fillId="0" borderId="2" xfId="49" applyNumberFormat="1" applyFont="1" applyFill="1" applyBorder="1" applyAlignment="1">
      <alignment vertical="center" wrapText="1"/>
    </xf>
    <xf numFmtId="177" fontId="5" fillId="0" borderId="2" xfId="49" applyNumberFormat="1" applyFont="1" applyFill="1" applyBorder="1" applyAlignment="1">
      <alignment vertical="center" wrapText="1"/>
    </xf>
    <xf numFmtId="0" fontId="4" fillId="2" borderId="2" xfId="49" applyFont="1" applyFill="1" applyBorder="1" applyAlignment="1">
      <alignment vertical="center" wrapText="1"/>
    </xf>
    <xf numFmtId="177" fontId="4" fillId="2" borderId="2" xfId="49" applyNumberFormat="1" applyFont="1" applyFill="1" applyBorder="1" applyAlignment="1">
      <alignment vertical="center" wrapText="1"/>
    </xf>
    <xf numFmtId="0" fontId="4" fillId="2" borderId="2" xfId="49" applyNumberFormat="1" applyFont="1" applyFill="1" applyBorder="1" applyAlignment="1">
      <alignment horizontal="right" vertical="center" wrapText="1"/>
    </xf>
    <xf numFmtId="0" fontId="5" fillId="2" borderId="2" xfId="49" applyNumberFormat="1" applyFont="1" applyFill="1" applyBorder="1" applyAlignment="1">
      <alignment vertical="center" wrapText="1"/>
    </xf>
    <xf numFmtId="177" fontId="5" fillId="2" borderId="2" xfId="49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177" fontId="1" fillId="0" borderId="2" xfId="0" applyNumberFormat="1" applyFont="1" applyBorder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6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3" fontId="10" fillId="3" borderId="2" xfId="0" applyNumberFormat="1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left" vertical="center" wrapText="1"/>
    </xf>
    <xf numFmtId="3" fontId="11" fillId="3" borderId="2" xfId="0" applyNumberFormat="1" applyFont="1" applyFill="1" applyBorder="1" applyAlignment="1">
      <alignment horizontal="right" vertical="center" wrapText="1"/>
    </xf>
    <xf numFmtId="176" fontId="11" fillId="3" borderId="2" xfId="0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31" fontId="0" fillId="2" borderId="0" xfId="0" applyNumberForma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4" borderId="5" xfId="0" applyFont="1" applyFill="1" applyBorder="1" applyAlignment="1">
      <alignment horizontal="center" vertical="center" shrinkToFit="1"/>
    </xf>
    <xf numFmtId="0" fontId="16" fillId="4" borderId="6" xfId="0" applyFont="1" applyFill="1" applyBorder="1" applyAlignment="1">
      <alignment horizontal="center" vertical="center" shrinkToFit="1"/>
    </xf>
    <xf numFmtId="0" fontId="16" fillId="4" borderId="7" xfId="0" applyFont="1" applyFill="1" applyBorder="1" applyAlignment="1">
      <alignment horizontal="center" vertical="center" shrinkToFit="1"/>
    </xf>
    <xf numFmtId="0" fontId="16" fillId="4" borderId="8" xfId="0" applyFont="1" applyFill="1" applyBorder="1" applyAlignment="1">
      <alignment horizontal="center" vertical="center" shrinkToFit="1"/>
    </xf>
    <xf numFmtId="0" fontId="16" fillId="4" borderId="7" xfId="0" applyFont="1" applyFill="1" applyBorder="1" applyAlignment="1">
      <alignment horizontal="left" vertical="center" shrinkToFit="1"/>
    </xf>
    <xf numFmtId="177" fontId="16" fillId="2" borderId="8" xfId="0" applyNumberFormat="1" applyFont="1" applyFill="1" applyBorder="1" applyAlignment="1">
      <alignment horizontal="right" vertical="center" shrinkToFit="1"/>
    </xf>
    <xf numFmtId="0" fontId="16" fillId="4" borderId="8" xfId="0" applyFont="1" applyFill="1" applyBorder="1" applyAlignment="1">
      <alignment horizontal="left" vertical="center" shrinkToFit="1"/>
    </xf>
    <xf numFmtId="3" fontId="16" fillId="2" borderId="8" xfId="0" applyNumberFormat="1" applyFont="1" applyFill="1" applyBorder="1" applyAlignment="1">
      <alignment horizontal="right" vertical="center" shrinkToFit="1"/>
    </xf>
    <xf numFmtId="0" fontId="17" fillId="4" borderId="7" xfId="0" applyFont="1" applyFill="1" applyBorder="1" applyAlignment="1">
      <alignment horizontal="left" vertical="center" shrinkToFit="1"/>
    </xf>
    <xf numFmtId="0" fontId="16" fillId="4" borderId="7" xfId="0" applyFont="1" applyFill="1" applyBorder="1" applyAlignment="1">
      <alignment horizontal="left" vertical="center"/>
    </xf>
    <xf numFmtId="177" fontId="16" fillId="2" borderId="8" xfId="0" applyNumberFormat="1" applyFont="1" applyFill="1" applyBorder="1" applyAlignment="1">
      <alignment horizontal="center" vertical="center" shrinkToFit="1"/>
    </xf>
    <xf numFmtId="177" fontId="16" fillId="2" borderId="8" xfId="0" applyNumberFormat="1" applyFont="1" applyFill="1" applyBorder="1" applyAlignment="1">
      <alignment horizontal="left" vertical="center" shrinkToFit="1"/>
    </xf>
    <xf numFmtId="0" fontId="18" fillId="4" borderId="7" xfId="0" applyFont="1" applyFill="1" applyBorder="1" applyAlignment="1">
      <alignment horizontal="center" vertical="center" shrinkToFit="1"/>
    </xf>
    <xf numFmtId="0" fontId="18" fillId="4" borderId="8" xfId="0" applyFont="1" applyFill="1" applyBorder="1" applyAlignment="1">
      <alignment horizontal="center" vertical="center" shrinkToFit="1"/>
    </xf>
    <xf numFmtId="0" fontId="19" fillId="4" borderId="8" xfId="0" applyFont="1" applyFill="1" applyBorder="1" applyAlignment="1">
      <alignment horizontal="center" vertical="center" shrinkToFit="1"/>
    </xf>
    <xf numFmtId="0" fontId="17" fillId="4" borderId="8" xfId="0" applyFont="1" applyFill="1" applyBorder="1" applyAlignment="1">
      <alignment horizontal="left" vertical="center" shrinkToFit="1"/>
    </xf>
    <xf numFmtId="0" fontId="18" fillId="4" borderId="9" xfId="0" applyFont="1" applyFill="1" applyBorder="1" applyAlignment="1">
      <alignment horizontal="center" vertical="center" shrinkToFit="1"/>
    </xf>
    <xf numFmtId="0" fontId="16" fillId="4" borderId="10" xfId="0" applyFont="1" applyFill="1" applyBorder="1" applyAlignment="1">
      <alignment horizontal="center" vertical="center" shrinkToFit="1"/>
    </xf>
    <xf numFmtId="177" fontId="16" fillId="2" borderId="10" xfId="0" applyNumberFormat="1" applyFont="1" applyFill="1" applyBorder="1" applyAlignment="1">
      <alignment horizontal="right" vertical="center" shrinkToFit="1"/>
    </xf>
    <xf numFmtId="0" fontId="18" fillId="4" borderId="10" xfId="0" applyFont="1" applyFill="1" applyBorder="1" applyAlignment="1">
      <alignment horizontal="center" vertical="center" shrinkToFit="1"/>
    </xf>
    <xf numFmtId="0" fontId="19" fillId="4" borderId="10" xfId="0" applyFont="1" applyFill="1" applyBorder="1" applyAlignment="1">
      <alignment horizontal="center" vertical="center" shrinkToFit="1"/>
    </xf>
    <xf numFmtId="0" fontId="20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6" fillId="4" borderId="11" xfId="0" applyFont="1" applyFill="1" applyBorder="1" applyAlignment="1">
      <alignment horizontal="center" vertical="center" shrinkToFit="1"/>
    </xf>
    <xf numFmtId="0" fontId="16" fillId="4" borderId="12" xfId="0" applyFont="1" applyFill="1" applyBorder="1" applyAlignment="1">
      <alignment horizontal="center" vertical="center" shrinkToFit="1"/>
    </xf>
    <xf numFmtId="177" fontId="16" fillId="2" borderId="12" xfId="0" applyNumberFormat="1" applyFont="1" applyFill="1" applyBorder="1" applyAlignment="1">
      <alignment horizontal="right" vertical="center" shrinkToFit="1"/>
    </xf>
    <xf numFmtId="177" fontId="16" fillId="2" borderId="12" xfId="0" applyNumberFormat="1" applyFont="1" applyFill="1" applyBorder="1" applyAlignment="1">
      <alignment horizontal="center" vertical="center" shrinkToFit="1"/>
    </xf>
    <xf numFmtId="177" fontId="16" fillId="2" borderId="13" xfId="0" applyNumberFormat="1" applyFont="1" applyFill="1" applyBorder="1" applyAlignment="1">
      <alignment horizontal="right" vertical="center" shrinkToFi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1" fillId="2" borderId="0" xfId="0" applyFont="1" applyFill="1" applyAlignment="1">
      <alignment vertical="center" wrapText="1"/>
    </xf>
    <xf numFmtId="177" fontId="21" fillId="2" borderId="0" xfId="0" applyNumberFormat="1" applyFont="1" applyFill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26" fillId="2" borderId="0" xfId="0" applyNumberFormat="1" applyFont="1" applyFill="1" applyAlignment="1" applyProtection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0" fontId="28" fillId="2" borderId="1" xfId="0" applyNumberFormat="1" applyFont="1" applyFill="1" applyBorder="1" applyAlignment="1" applyProtection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2" fillId="2" borderId="2" xfId="0" applyNumberFormat="1" applyFont="1" applyFill="1" applyBorder="1" applyAlignment="1" applyProtection="1">
      <alignment horizontal="center" vertical="center" wrapText="1"/>
    </xf>
    <xf numFmtId="177" fontId="22" fillId="2" borderId="14" xfId="0" applyNumberFormat="1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2" borderId="16" xfId="0" applyNumberFormat="1" applyFont="1" applyFill="1" applyBorder="1" applyAlignment="1" applyProtection="1">
      <alignment horizontal="left" vertical="center" wrapText="1"/>
    </xf>
    <xf numFmtId="177" fontId="22" fillId="2" borderId="14" xfId="0" applyNumberFormat="1" applyFont="1" applyFill="1" applyBorder="1" applyAlignment="1" applyProtection="1">
      <alignment horizontal="right" vertical="center" wrapText="1"/>
    </xf>
    <xf numFmtId="0" fontId="21" fillId="0" borderId="17" xfId="0" applyFont="1" applyBorder="1" applyAlignment="1">
      <alignment horizontal="center" vertical="center" wrapText="1"/>
    </xf>
    <xf numFmtId="0" fontId="22" fillId="2" borderId="4" xfId="0" applyNumberFormat="1" applyFont="1" applyFill="1" applyBorder="1" applyAlignment="1" applyProtection="1">
      <alignment vertical="center" wrapText="1"/>
    </xf>
    <xf numFmtId="177" fontId="22" fillId="2" borderId="2" xfId="0" applyNumberFormat="1" applyFont="1" applyFill="1" applyBorder="1" applyAlignment="1" applyProtection="1">
      <alignment horizontal="right" vertical="center" wrapText="1"/>
    </xf>
    <xf numFmtId="0" fontId="21" fillId="2" borderId="4" xfId="0" applyNumberFormat="1" applyFont="1" applyFill="1" applyBorder="1" applyAlignment="1" applyProtection="1">
      <alignment vertical="center" wrapText="1"/>
    </xf>
    <xf numFmtId="177" fontId="21" fillId="2" borderId="2" xfId="0" applyNumberFormat="1" applyFont="1" applyFill="1" applyBorder="1" applyAlignment="1" applyProtection="1">
      <alignment horizontal="right" vertical="center" wrapText="1"/>
    </xf>
    <xf numFmtId="3" fontId="21" fillId="0" borderId="2" xfId="0" applyNumberFormat="1" applyFont="1" applyFill="1" applyBorder="1" applyAlignment="1" applyProtection="1">
      <alignment vertical="center"/>
    </xf>
    <xf numFmtId="0" fontId="21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/>
    </xf>
    <xf numFmtId="0" fontId="22" fillId="2" borderId="4" xfId="0" applyNumberFormat="1" applyFont="1" applyFill="1" applyBorder="1" applyAlignment="1" applyProtection="1">
      <alignment horizontal="left" vertical="center" wrapText="1" indent="1"/>
    </xf>
    <xf numFmtId="0" fontId="21" fillId="2" borderId="4" xfId="0" applyNumberFormat="1" applyFont="1" applyFill="1" applyBorder="1" applyAlignment="1" applyProtection="1">
      <alignment horizontal="left" vertical="center" wrapText="1" indent="1"/>
    </xf>
    <xf numFmtId="0" fontId="21" fillId="0" borderId="14" xfId="0" applyFont="1" applyBorder="1" applyAlignment="1">
      <alignment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177" fontId="22" fillId="2" borderId="2" xfId="0" applyNumberFormat="1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177" fontId="21" fillId="2" borderId="2" xfId="0" applyNumberFormat="1" applyFont="1" applyFill="1" applyBorder="1" applyAlignment="1">
      <alignment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B7E8B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3"/>
  <sheetViews>
    <sheetView workbookViewId="0">
      <pane xSplit="2" ySplit="4" topLeftCell="C73" activePane="bottomRight" state="frozen"/>
      <selection/>
      <selection pane="topRight"/>
      <selection pane="bottomLeft"/>
      <selection pane="bottomRight" activeCell="C86" sqref="C86"/>
    </sheetView>
  </sheetViews>
  <sheetFormatPr defaultColWidth="41" defaultRowHeight="15" outlineLevelCol="2"/>
  <cols>
    <col min="1" max="1" width="4.75" style="88" customWidth="1"/>
    <col min="2" max="2" width="57.125" style="89" customWidth="1"/>
    <col min="3" max="3" width="14.5" style="90" customWidth="1"/>
    <col min="4" max="16384" width="41" style="88"/>
  </cols>
  <sheetData>
    <row r="1" ht="13.5" spans="1:2">
      <c r="A1" s="91" t="s">
        <v>0</v>
      </c>
      <c r="B1" s="91"/>
    </row>
    <row r="2" s="85" customFormat="1" ht="22.5" spans="1:3">
      <c r="A2" s="92" t="s">
        <v>1</v>
      </c>
      <c r="B2" s="92"/>
      <c r="C2" s="92"/>
    </row>
    <row r="3" s="85" customFormat="1" ht="22.5" customHeight="1" spans="1:3">
      <c r="A3" s="93"/>
      <c r="B3" s="94" t="s">
        <v>2</v>
      </c>
      <c r="C3" s="95" t="s">
        <v>3</v>
      </c>
    </row>
    <row r="4" s="86" customFormat="1" ht="17.25" customHeight="1" spans="1:3">
      <c r="A4" s="96"/>
      <c r="B4" s="97" t="s">
        <v>4</v>
      </c>
      <c r="C4" s="98" t="s">
        <v>5</v>
      </c>
    </row>
    <row r="5" s="86" customFormat="1" ht="17.25" customHeight="1" spans="1:3">
      <c r="A5" s="99"/>
      <c r="B5" s="100" t="s">
        <v>6</v>
      </c>
      <c r="C5" s="101">
        <f>C6+C7+C52+C53+C54+C55</f>
        <v>210784</v>
      </c>
    </row>
    <row r="6" s="86" customFormat="1" ht="17.25" customHeight="1" spans="1:3">
      <c r="A6" s="102"/>
      <c r="B6" s="100" t="s">
        <v>7</v>
      </c>
      <c r="C6" s="101">
        <v>23620</v>
      </c>
    </row>
    <row r="7" s="86" customFormat="1" ht="17.25" customHeight="1" spans="1:3">
      <c r="A7" s="102"/>
      <c r="B7" s="100" t="s">
        <v>8</v>
      </c>
      <c r="C7" s="101">
        <f>C8+C13+C31</f>
        <v>151481</v>
      </c>
    </row>
    <row r="8" s="86" customFormat="1" ht="17.25" customHeight="1" spans="1:3">
      <c r="A8" s="102"/>
      <c r="B8" s="103" t="s">
        <v>9</v>
      </c>
      <c r="C8" s="104">
        <f>SUM(C9:C12)</f>
        <v>2899</v>
      </c>
    </row>
    <row r="9" s="85" customFormat="1" ht="17.25" customHeight="1" spans="1:3">
      <c r="A9" s="102"/>
      <c r="B9" s="105" t="s">
        <v>10</v>
      </c>
      <c r="C9" s="106">
        <v>875</v>
      </c>
    </row>
    <row r="10" s="85" customFormat="1" ht="17.25" customHeight="1" spans="1:3">
      <c r="A10" s="102"/>
      <c r="B10" s="105" t="s">
        <v>11</v>
      </c>
      <c r="C10" s="106">
        <v>586</v>
      </c>
    </row>
    <row r="11" s="85" customFormat="1" ht="17.25" customHeight="1" spans="1:3">
      <c r="A11" s="102"/>
      <c r="B11" s="105" t="s">
        <v>12</v>
      </c>
      <c r="C11" s="106">
        <v>138</v>
      </c>
    </row>
    <row r="12" s="85" customFormat="1" ht="17.25" customHeight="1" spans="1:3">
      <c r="A12" s="102" t="s">
        <v>13</v>
      </c>
      <c r="B12" s="105" t="s">
        <v>14</v>
      </c>
      <c r="C12" s="106">
        <v>1300</v>
      </c>
    </row>
    <row r="13" s="86" customFormat="1" ht="17.25" customHeight="1" spans="1:3">
      <c r="A13" s="102"/>
      <c r="B13" s="103" t="s">
        <v>15</v>
      </c>
      <c r="C13" s="104">
        <f>SUM(C14:C30)</f>
        <v>93421</v>
      </c>
    </row>
    <row r="14" s="85" customFormat="1" ht="17.25" customHeight="1" spans="1:3">
      <c r="A14" s="102"/>
      <c r="B14" s="105" t="s">
        <v>16</v>
      </c>
      <c r="C14" s="106">
        <v>1151</v>
      </c>
    </row>
    <row r="15" s="85" customFormat="1" ht="17.25" customHeight="1" spans="1:3">
      <c r="A15" s="102"/>
      <c r="B15" s="105" t="s">
        <v>17</v>
      </c>
      <c r="C15" s="106">
        <v>29425</v>
      </c>
    </row>
    <row r="16" s="85" customFormat="1" ht="17.25" customHeight="1" spans="1:3">
      <c r="A16" s="102"/>
      <c r="B16" s="105" t="s">
        <v>18</v>
      </c>
      <c r="C16" s="106">
        <v>674</v>
      </c>
    </row>
    <row r="17" s="85" customFormat="1" ht="17.25" customHeight="1" spans="1:3">
      <c r="A17" s="102" t="s">
        <v>19</v>
      </c>
      <c r="B17" s="105" t="s">
        <v>20</v>
      </c>
      <c r="C17" s="106">
        <v>6755</v>
      </c>
    </row>
    <row r="18" s="85" customFormat="1" ht="17.25" customHeight="1" spans="1:3">
      <c r="A18" s="102"/>
      <c r="B18" s="105" t="s">
        <v>21</v>
      </c>
      <c r="C18" s="106">
        <v>8553</v>
      </c>
    </row>
    <row r="19" s="85" customFormat="1" ht="17.25" customHeight="1" spans="1:3">
      <c r="A19" s="102"/>
      <c r="B19" s="105" t="s">
        <v>22</v>
      </c>
      <c r="C19" s="106">
        <v>3538</v>
      </c>
    </row>
    <row r="20" s="85" customFormat="1" ht="17.25" customHeight="1" spans="1:3">
      <c r="A20" s="102"/>
      <c r="B20" s="105" t="s">
        <v>23</v>
      </c>
      <c r="C20" s="106">
        <v>4688</v>
      </c>
    </row>
    <row r="21" s="85" customFormat="1" ht="17.25" customHeight="1" spans="1:3">
      <c r="A21" s="102"/>
      <c r="B21" s="105" t="s">
        <v>24</v>
      </c>
      <c r="C21" s="106">
        <v>233</v>
      </c>
    </row>
    <row r="22" s="85" customFormat="1" ht="17.25" customHeight="1" spans="1:3">
      <c r="A22" s="102" t="s">
        <v>25</v>
      </c>
      <c r="B22" s="105" t="s">
        <v>26</v>
      </c>
      <c r="C22" s="106">
        <v>1388</v>
      </c>
    </row>
    <row r="23" s="85" customFormat="1" ht="17.25" customHeight="1" spans="1:3">
      <c r="A23" s="102"/>
      <c r="B23" s="105" t="s">
        <v>27</v>
      </c>
      <c r="C23" s="106">
        <v>4455</v>
      </c>
    </row>
    <row r="24" s="85" customFormat="1" ht="17.25" customHeight="1" spans="1:3">
      <c r="A24" s="102"/>
      <c r="B24" s="105" t="s">
        <v>28</v>
      </c>
      <c r="C24" s="106">
        <v>3187</v>
      </c>
    </row>
    <row r="25" s="85" customFormat="1" ht="17.25" customHeight="1" spans="1:3">
      <c r="A25" s="102"/>
      <c r="B25" s="105" t="s">
        <v>29</v>
      </c>
      <c r="C25" s="106">
        <v>6795</v>
      </c>
    </row>
    <row r="26" s="85" customFormat="1" ht="17.25" customHeight="1" spans="1:3">
      <c r="A26" s="102"/>
      <c r="B26" s="105" t="s">
        <v>30</v>
      </c>
      <c r="C26" s="106">
        <v>3946</v>
      </c>
    </row>
    <row r="27" s="85" customFormat="1" ht="17.25" customHeight="1" spans="1:3">
      <c r="A27" s="102" t="s">
        <v>31</v>
      </c>
      <c r="B27" s="105" t="s">
        <v>32</v>
      </c>
      <c r="C27" s="106">
        <v>7077</v>
      </c>
    </row>
    <row r="28" s="85" customFormat="1" ht="17.25" customHeight="1" spans="1:3">
      <c r="A28" s="102"/>
      <c r="B28" s="105" t="s">
        <v>33</v>
      </c>
      <c r="C28" s="106">
        <v>9434</v>
      </c>
    </row>
    <row r="29" s="85" customFormat="1" ht="17.25" customHeight="1" spans="1:3">
      <c r="A29" s="102"/>
      <c r="B29" s="105" t="s">
        <v>34</v>
      </c>
      <c r="C29" s="106">
        <v>2012</v>
      </c>
    </row>
    <row r="30" s="85" customFormat="1" ht="17.25" customHeight="1" spans="1:3">
      <c r="A30" s="102"/>
      <c r="B30" s="105" t="s">
        <v>35</v>
      </c>
      <c r="C30" s="106">
        <v>110</v>
      </c>
    </row>
    <row r="31" s="86" customFormat="1" ht="17.25" customHeight="1" spans="1:3">
      <c r="A31" s="102"/>
      <c r="B31" s="103" t="s">
        <v>36</v>
      </c>
      <c r="C31" s="104">
        <f>SUM(C32:C51)</f>
        <v>55161</v>
      </c>
    </row>
    <row r="32" s="86" customFormat="1" ht="17.25" customHeight="1" spans="1:3">
      <c r="A32" s="102" t="s">
        <v>37</v>
      </c>
      <c r="B32" s="107" t="s">
        <v>38</v>
      </c>
      <c r="C32" s="106">
        <v>126</v>
      </c>
    </row>
    <row r="33" s="86" customFormat="1" ht="17.25" customHeight="1" spans="1:3">
      <c r="A33" s="102"/>
      <c r="B33" s="107" t="s">
        <v>39</v>
      </c>
      <c r="C33" s="106"/>
    </row>
    <row r="34" s="86" customFormat="1" ht="17.25" customHeight="1" spans="1:3">
      <c r="A34" s="102"/>
      <c r="B34" s="107" t="s">
        <v>40</v>
      </c>
      <c r="C34" s="106"/>
    </row>
    <row r="35" s="86" customFormat="1" ht="17.25" customHeight="1" spans="1:3">
      <c r="A35" s="102"/>
      <c r="B35" s="107" t="s">
        <v>41</v>
      </c>
      <c r="C35" s="106">
        <v>200</v>
      </c>
    </row>
    <row r="36" s="86" customFormat="1" ht="17.25" customHeight="1" spans="1:3">
      <c r="A36" s="102"/>
      <c r="B36" s="107" t="s">
        <v>42</v>
      </c>
      <c r="C36" s="106">
        <v>5442</v>
      </c>
    </row>
    <row r="37" s="86" customFormat="1" ht="17.25" customHeight="1" spans="1:3">
      <c r="A37" s="102" t="s">
        <v>43</v>
      </c>
      <c r="B37" s="107" t="s">
        <v>44</v>
      </c>
      <c r="C37" s="106">
        <v>24</v>
      </c>
    </row>
    <row r="38" s="86" customFormat="1" ht="17.25" customHeight="1" spans="1:3">
      <c r="A38" s="102"/>
      <c r="B38" s="107" t="s">
        <v>45</v>
      </c>
      <c r="C38" s="106">
        <v>552</v>
      </c>
    </row>
    <row r="39" s="86" customFormat="1" ht="17.25" customHeight="1" spans="1:3">
      <c r="A39" s="102"/>
      <c r="B39" s="107" t="s">
        <v>46</v>
      </c>
      <c r="C39" s="106">
        <v>5674</v>
      </c>
    </row>
    <row r="40" s="86" customFormat="1" ht="17.25" customHeight="1" spans="1:3">
      <c r="A40" s="102"/>
      <c r="B40" s="107" t="s">
        <v>47</v>
      </c>
      <c r="C40" s="106">
        <v>6996</v>
      </c>
    </row>
    <row r="41" s="86" customFormat="1" ht="17.25" customHeight="1" spans="1:3">
      <c r="A41" s="102"/>
      <c r="B41" s="107" t="s">
        <v>48</v>
      </c>
      <c r="C41" s="106">
        <v>3202</v>
      </c>
    </row>
    <row r="42" s="86" customFormat="1" ht="17.25" customHeight="1" spans="1:3">
      <c r="A42" s="102"/>
      <c r="B42" s="107" t="s">
        <v>49</v>
      </c>
      <c r="C42" s="106">
        <v>641</v>
      </c>
    </row>
    <row r="43" s="86" customFormat="1" ht="17.25" customHeight="1" spans="1:3">
      <c r="A43" s="108"/>
      <c r="B43" s="107" t="s">
        <v>50</v>
      </c>
      <c r="C43" s="106">
        <v>19464</v>
      </c>
    </row>
    <row r="44" s="86" customFormat="1" ht="17.25" customHeight="1" spans="1:3">
      <c r="A44" s="102"/>
      <c r="B44" s="107" t="s">
        <v>51</v>
      </c>
      <c r="C44" s="106">
        <v>8067</v>
      </c>
    </row>
    <row r="45" s="86" customFormat="1" ht="17.25" customHeight="1" spans="1:3">
      <c r="A45" s="102"/>
      <c r="B45" s="107" t="s">
        <v>52</v>
      </c>
      <c r="C45" s="106">
        <v>-93</v>
      </c>
    </row>
    <row r="46" s="86" customFormat="1" ht="17.25" customHeight="1" spans="1:3">
      <c r="A46" s="102"/>
      <c r="B46" s="107" t="s">
        <v>53</v>
      </c>
      <c r="C46" s="106">
        <v>1116</v>
      </c>
    </row>
    <row r="47" s="86" customFormat="1" ht="17.25" customHeight="1" spans="1:3">
      <c r="A47" s="102"/>
      <c r="B47" s="107" t="s">
        <v>54</v>
      </c>
      <c r="C47" s="106">
        <v>15</v>
      </c>
    </row>
    <row r="48" s="86" customFormat="1" ht="17.25" customHeight="1" spans="1:3">
      <c r="A48" s="109" t="s">
        <v>13</v>
      </c>
      <c r="B48" s="107" t="s">
        <v>55</v>
      </c>
      <c r="C48" s="106">
        <v>817</v>
      </c>
    </row>
    <row r="49" s="86" customFormat="1" ht="17.25" customHeight="1" spans="1:3">
      <c r="A49" s="109"/>
      <c r="B49" s="107" t="s">
        <v>56</v>
      </c>
      <c r="C49" s="106">
        <v>2918</v>
      </c>
    </row>
    <row r="50" s="86" customFormat="1" ht="17.25" customHeight="1" spans="1:3">
      <c r="A50" s="109"/>
      <c r="B50" s="107" t="s">
        <v>57</v>
      </c>
      <c r="C50" s="104"/>
    </row>
    <row r="51" s="86" customFormat="1" ht="17.25" customHeight="1" spans="1:3">
      <c r="A51" s="109" t="s">
        <v>19</v>
      </c>
      <c r="B51" s="110" t="s">
        <v>58</v>
      </c>
      <c r="C51" s="104"/>
    </row>
    <row r="52" s="87" customFormat="1" ht="17.25" customHeight="1" spans="1:3">
      <c r="A52" s="109"/>
      <c r="B52" s="103" t="s">
        <v>59</v>
      </c>
      <c r="C52" s="104">
        <v>21448</v>
      </c>
    </row>
    <row r="53" s="87" customFormat="1" ht="17.25" customHeight="1" spans="1:3">
      <c r="A53" s="109"/>
      <c r="B53" s="103" t="s">
        <v>60</v>
      </c>
      <c r="C53" s="104">
        <v>7032</v>
      </c>
    </row>
    <row r="54" s="87" customFormat="1" ht="17.25" customHeight="1" spans="1:3">
      <c r="A54" s="109" t="s">
        <v>25</v>
      </c>
      <c r="B54" s="103" t="s">
        <v>61</v>
      </c>
      <c r="C54" s="104">
        <v>2036</v>
      </c>
    </row>
    <row r="55" s="87" customFormat="1" ht="17.25" customHeight="1" spans="1:3">
      <c r="A55" s="109"/>
      <c r="B55" s="103" t="s">
        <v>62</v>
      </c>
      <c r="C55" s="104">
        <v>5167</v>
      </c>
    </row>
    <row r="56" s="87" customFormat="1" ht="17.25" customHeight="1" spans="1:3">
      <c r="A56" s="109"/>
      <c r="B56" s="103" t="s">
        <v>63</v>
      </c>
      <c r="C56" s="104">
        <f>C57+C58+C63+C64</f>
        <v>203209</v>
      </c>
    </row>
    <row r="57" s="87" customFormat="1" ht="17.25" customHeight="1" spans="1:3">
      <c r="A57" s="109" t="s">
        <v>31</v>
      </c>
      <c r="B57" s="103" t="s">
        <v>64</v>
      </c>
      <c r="C57" s="104">
        <v>197044</v>
      </c>
    </row>
    <row r="58" s="87" customFormat="1" ht="17.25" customHeight="1" spans="1:3">
      <c r="A58" s="109"/>
      <c r="B58" s="103" t="s">
        <v>65</v>
      </c>
      <c r="C58" s="104">
        <v>377</v>
      </c>
    </row>
    <row r="59" s="87" customFormat="1" ht="17.25" customHeight="1" spans="1:3">
      <c r="A59" s="109"/>
      <c r="B59" s="111" t="s">
        <v>66</v>
      </c>
      <c r="C59" s="104">
        <f>SUM(C60:C62)</f>
        <v>377</v>
      </c>
    </row>
    <row r="60" ht="17.25" customHeight="1" spans="1:3">
      <c r="A60" s="109" t="s">
        <v>37</v>
      </c>
      <c r="B60" s="112" t="s">
        <v>67</v>
      </c>
      <c r="C60" s="106">
        <v>296</v>
      </c>
    </row>
    <row r="61" ht="17.25" customHeight="1" spans="1:3">
      <c r="A61" s="102"/>
      <c r="B61" s="112" t="s">
        <v>68</v>
      </c>
      <c r="C61" s="106">
        <v>72</v>
      </c>
    </row>
    <row r="62" ht="17.25" customHeight="1" spans="1:3">
      <c r="A62" s="102"/>
      <c r="B62" s="112" t="s">
        <v>69</v>
      </c>
      <c r="C62" s="106">
        <v>9</v>
      </c>
    </row>
    <row r="63" s="87" customFormat="1" ht="17.25" customHeight="1" spans="1:3">
      <c r="A63" s="109" t="s">
        <v>43</v>
      </c>
      <c r="B63" s="111" t="s">
        <v>70</v>
      </c>
      <c r="C63" s="104">
        <v>2380</v>
      </c>
    </row>
    <row r="64" s="87" customFormat="1" ht="17.25" customHeight="1" spans="1:3">
      <c r="A64" s="109"/>
      <c r="B64" s="111" t="s">
        <v>71</v>
      </c>
      <c r="C64" s="104">
        <v>3408</v>
      </c>
    </row>
    <row r="65" s="87" customFormat="1" ht="17.25" customHeight="1" spans="1:3">
      <c r="A65" s="109"/>
      <c r="B65" s="103" t="s">
        <v>72</v>
      </c>
      <c r="C65" s="104">
        <f>C5-C56</f>
        <v>7575</v>
      </c>
    </row>
    <row r="66" ht="17.25" customHeight="1" spans="1:3">
      <c r="A66" s="102"/>
      <c r="B66" s="105" t="s">
        <v>73</v>
      </c>
      <c r="C66" s="106">
        <v>7575</v>
      </c>
    </row>
    <row r="67" ht="17.25" customHeight="1" spans="1:3">
      <c r="A67" s="113"/>
      <c r="B67" s="105" t="s">
        <v>74</v>
      </c>
      <c r="C67" s="106">
        <v>0</v>
      </c>
    </row>
    <row r="68" s="87" customFormat="1" ht="17.25" customHeight="1" spans="1:3">
      <c r="A68" s="114" t="s">
        <v>75</v>
      </c>
      <c r="B68" s="103" t="s">
        <v>76</v>
      </c>
      <c r="C68" s="104">
        <f>SUM(C69:C73)</f>
        <v>9981</v>
      </c>
    </row>
    <row r="69" ht="17.25" customHeight="1" spans="1:3">
      <c r="A69" s="115"/>
      <c r="B69" s="105" t="s">
        <v>77</v>
      </c>
      <c r="C69" s="106">
        <v>3399</v>
      </c>
    </row>
    <row r="70" ht="17.25" customHeight="1" spans="1:3">
      <c r="A70" s="115"/>
      <c r="B70" s="105" t="s">
        <v>78</v>
      </c>
      <c r="C70" s="106">
        <v>2172</v>
      </c>
    </row>
    <row r="71" ht="17.25" customHeight="1" spans="1:3">
      <c r="A71" s="115"/>
      <c r="B71" s="105" t="s">
        <v>79</v>
      </c>
      <c r="C71" s="106">
        <v>4159</v>
      </c>
    </row>
    <row r="72" ht="17.25" customHeight="1" spans="1:3">
      <c r="A72" s="115"/>
      <c r="B72" s="105" t="s">
        <v>80</v>
      </c>
      <c r="C72" s="106">
        <v>146</v>
      </c>
    </row>
    <row r="73" ht="17.25" customHeight="1" spans="1:3">
      <c r="A73" s="115"/>
      <c r="B73" s="105" t="s">
        <v>81</v>
      </c>
      <c r="C73" s="106">
        <v>105</v>
      </c>
    </row>
    <row r="74" s="87" customFormat="1" ht="17.25" customHeight="1" spans="1:3">
      <c r="A74" s="115"/>
      <c r="B74" s="116" t="s">
        <v>82</v>
      </c>
      <c r="C74" s="117">
        <f>SUM(C75:C76)</f>
        <v>8430</v>
      </c>
    </row>
    <row r="75" ht="17.25" customHeight="1" spans="1:3">
      <c r="A75" s="115"/>
      <c r="B75" s="118" t="s">
        <v>83</v>
      </c>
      <c r="C75" s="119">
        <v>8394</v>
      </c>
    </row>
    <row r="76" ht="17.25" customHeight="1" spans="1:3">
      <c r="A76" s="115"/>
      <c r="B76" s="118" t="s">
        <v>84</v>
      </c>
      <c r="C76" s="119">
        <v>36</v>
      </c>
    </row>
    <row r="77" s="87" customFormat="1" ht="17.25" customHeight="1" spans="1:3">
      <c r="A77" s="120"/>
      <c r="B77" s="116" t="s">
        <v>72</v>
      </c>
      <c r="C77" s="117">
        <f>C68-C74</f>
        <v>1551</v>
      </c>
    </row>
    <row r="78" s="87" customFormat="1" ht="17.25" customHeight="1" spans="1:3">
      <c r="A78" s="114" t="s">
        <v>85</v>
      </c>
      <c r="B78" s="116" t="s">
        <v>86</v>
      </c>
      <c r="C78" s="117"/>
    </row>
    <row r="79" ht="17.25" customHeight="1" spans="1:3">
      <c r="A79" s="115"/>
      <c r="B79" s="118" t="s">
        <v>87</v>
      </c>
      <c r="C79" s="119"/>
    </row>
    <row r="80" ht="17.25" customHeight="1" spans="1:3">
      <c r="A80" s="115"/>
      <c r="B80" s="118" t="s">
        <v>78</v>
      </c>
      <c r="C80" s="119"/>
    </row>
    <row r="81" ht="17.25" customHeight="1" spans="1:3">
      <c r="A81" s="115"/>
      <c r="B81" s="118" t="s">
        <v>79</v>
      </c>
      <c r="C81" s="119"/>
    </row>
    <row r="82" s="87" customFormat="1" ht="17.25" customHeight="1" spans="1:3">
      <c r="A82" s="115"/>
      <c r="B82" s="116" t="s">
        <v>88</v>
      </c>
      <c r="C82" s="117"/>
    </row>
    <row r="83" ht="17.25" customHeight="1" spans="1:3">
      <c r="A83" s="115"/>
      <c r="B83" s="118" t="s">
        <v>89</v>
      </c>
      <c r="C83" s="119"/>
    </row>
    <row r="84" ht="17.25" customHeight="1" spans="1:3">
      <c r="A84" s="115"/>
      <c r="B84" s="118" t="s">
        <v>84</v>
      </c>
      <c r="C84" s="119"/>
    </row>
    <row r="85" s="87" customFormat="1" ht="17.25" customHeight="1" spans="1:3">
      <c r="A85" s="120"/>
      <c r="B85" s="116" t="s">
        <v>72</v>
      </c>
      <c r="C85" s="117"/>
    </row>
    <row r="86" s="87" customFormat="1" ht="17.25" customHeight="1" spans="1:3">
      <c r="A86" s="121" t="s">
        <v>90</v>
      </c>
      <c r="B86" s="116" t="s">
        <v>91</v>
      </c>
      <c r="C86" s="117">
        <v>-3664</v>
      </c>
    </row>
    <row r="87" s="87" customFormat="1" ht="17.25" customHeight="1" spans="1:3">
      <c r="A87" s="121"/>
      <c r="B87" s="116" t="s">
        <v>92</v>
      </c>
      <c r="C87" s="117">
        <v>377</v>
      </c>
    </row>
    <row r="88" ht="17.25" customHeight="1" spans="1:3">
      <c r="A88" s="121"/>
      <c r="B88" s="118" t="s">
        <v>93</v>
      </c>
      <c r="C88" s="119">
        <v>368</v>
      </c>
    </row>
    <row r="89" s="87" customFormat="1" ht="17.25" customHeight="1" spans="1:3">
      <c r="A89" s="121"/>
      <c r="B89" s="116" t="s">
        <v>94</v>
      </c>
      <c r="C89" s="117">
        <v>157422</v>
      </c>
    </row>
    <row r="90" s="87" customFormat="1" ht="17.25" customHeight="1" spans="1:3">
      <c r="A90" s="121"/>
      <c r="B90" s="116" t="s">
        <v>95</v>
      </c>
      <c r="C90" s="117">
        <v>141500</v>
      </c>
    </row>
    <row r="91" s="87" customFormat="1" ht="17.25" customHeight="1" spans="1:3">
      <c r="A91" s="121"/>
      <c r="B91" s="116" t="s">
        <v>96</v>
      </c>
      <c r="C91" s="117">
        <v>6109</v>
      </c>
    </row>
    <row r="92" s="87" customFormat="1" ht="17.25" customHeight="1" spans="1:3">
      <c r="A92" s="121"/>
      <c r="B92" s="116" t="s">
        <v>97</v>
      </c>
      <c r="C92" s="117">
        <v>9813</v>
      </c>
    </row>
    <row r="93" s="87" customFormat="1" ht="17.25" customHeight="1" spans="1:3">
      <c r="A93" s="121"/>
      <c r="B93" s="116" t="s">
        <v>98</v>
      </c>
      <c r="C93" s="117">
        <v>141</v>
      </c>
    </row>
    <row r="94" ht="17.25" customHeight="1" spans="1:3">
      <c r="A94" s="121"/>
      <c r="B94" s="118" t="s">
        <v>99</v>
      </c>
      <c r="C94" s="119"/>
    </row>
    <row r="95" ht="17.25" customHeight="1" spans="1:3">
      <c r="A95" s="121"/>
      <c r="B95" s="118" t="s">
        <v>100</v>
      </c>
      <c r="C95" s="119">
        <v>141</v>
      </c>
    </row>
    <row r="96" s="87" customFormat="1" ht="17.25" customHeight="1" spans="1:3">
      <c r="A96" s="121"/>
      <c r="B96" s="116" t="s">
        <v>101</v>
      </c>
      <c r="C96" s="117">
        <v>155786</v>
      </c>
    </row>
    <row r="97" s="87" customFormat="1" ht="17.25" customHeight="1" spans="1:3">
      <c r="A97" s="121"/>
      <c r="B97" s="116" t="s">
        <v>102</v>
      </c>
      <c r="C97" s="117">
        <v>-1510</v>
      </c>
    </row>
    <row r="98" ht="17.25" customHeight="1" spans="1:3">
      <c r="A98" s="121"/>
      <c r="B98" s="118" t="s">
        <v>103</v>
      </c>
      <c r="C98" s="119">
        <v>2662</v>
      </c>
    </row>
    <row r="99" ht="17.25" customHeight="1" spans="1:3">
      <c r="A99" s="121"/>
      <c r="B99" s="118" t="s">
        <v>104</v>
      </c>
      <c r="C99" s="119">
        <v>-4172</v>
      </c>
    </row>
    <row r="100" s="87" customFormat="1" ht="17.25" customHeight="1" spans="1:3">
      <c r="A100" s="121" t="s">
        <v>105</v>
      </c>
      <c r="B100" s="116" t="s">
        <v>106</v>
      </c>
      <c r="C100" s="117">
        <v>20000</v>
      </c>
    </row>
    <row r="101" s="87" customFormat="1" ht="17.25" customHeight="1" spans="1:3">
      <c r="A101" s="121"/>
      <c r="B101" s="116" t="s">
        <v>107</v>
      </c>
      <c r="C101" s="117">
        <v>21448</v>
      </c>
    </row>
    <row r="102" s="87" customFormat="1" ht="17.25" customHeight="1" spans="1:3">
      <c r="A102" s="121"/>
      <c r="B102" s="116" t="s">
        <v>108</v>
      </c>
      <c r="C102" s="117">
        <v>1000</v>
      </c>
    </row>
    <row r="103" s="87" customFormat="1" ht="17.25" customHeight="1" spans="1:3">
      <c r="A103" s="121"/>
      <c r="B103" s="116" t="s">
        <v>109</v>
      </c>
      <c r="C103" s="117">
        <v>40448</v>
      </c>
    </row>
  </sheetData>
  <sheetProtection password="CC13" sheet="1" objects="1"/>
  <mergeCells count="6">
    <mergeCell ref="A1:B1"/>
    <mergeCell ref="A2:C2"/>
    <mergeCell ref="A68:A77"/>
    <mergeCell ref="A78:A85"/>
    <mergeCell ref="A86:A99"/>
    <mergeCell ref="A100:A103"/>
  </mergeCells>
  <pageMargins left="1.31875" right="0.55" top="0.55" bottom="0.590277777777778" header="0.313888888888889" footer="0.313888888888889"/>
  <pageSetup paperSize="9" firstPageNumber="22" orientation="portrait" useFirstPageNumber="1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0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E15" sqref="E15"/>
    </sheetView>
  </sheetViews>
  <sheetFormatPr defaultColWidth="9" defaultRowHeight="13.5"/>
  <cols>
    <col min="1" max="1" width="13.625" style="52" customWidth="1"/>
    <col min="2" max="2" width="4.5" style="52" customWidth="1"/>
    <col min="3" max="5" width="9" style="52"/>
    <col min="6" max="6" width="13.125" style="52" customWidth="1"/>
    <col min="7" max="7" width="14.625" style="52" customWidth="1"/>
    <col min="8" max="10" width="9" style="52"/>
    <col min="11" max="11" width="14.625" style="52" customWidth="1"/>
    <col min="12" max="12" width="5.375" style="52" customWidth="1"/>
    <col min="13" max="16384" width="9" style="52"/>
  </cols>
  <sheetData>
    <row r="1" spans="1:1">
      <c r="A1" s="52" t="s">
        <v>110</v>
      </c>
    </row>
    <row r="2" ht="30.75" customHeight="1" spans="1:15">
      <c r="A2" s="53" t="s">
        <v>111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ht="14.25" spans="1:15">
      <c r="A3" s="54" t="s">
        <v>112</v>
      </c>
      <c r="G3" s="55">
        <v>43371</v>
      </c>
      <c r="H3" s="56"/>
      <c r="N3" s="78"/>
      <c r="O3" s="79" t="s">
        <v>113</v>
      </c>
    </row>
    <row r="4" spans="1:15">
      <c r="A4" s="57" t="s">
        <v>114</v>
      </c>
      <c r="B4" s="58" t="s">
        <v>115</v>
      </c>
      <c r="C4" s="58" t="s">
        <v>115</v>
      </c>
      <c r="D4" s="58" t="s">
        <v>115</v>
      </c>
      <c r="E4" s="58" t="s">
        <v>115</v>
      </c>
      <c r="F4" s="58" t="s">
        <v>116</v>
      </c>
      <c r="G4" s="58" t="s">
        <v>115</v>
      </c>
      <c r="H4" s="58" t="s">
        <v>115</v>
      </c>
      <c r="I4" s="58" t="s">
        <v>115</v>
      </c>
      <c r="J4" s="58" t="s">
        <v>115</v>
      </c>
      <c r="K4" s="58" t="s">
        <v>115</v>
      </c>
      <c r="L4" s="58" t="s">
        <v>115</v>
      </c>
      <c r="M4" s="58" t="s">
        <v>115</v>
      </c>
      <c r="N4" s="58" t="s">
        <v>115</v>
      </c>
      <c r="O4" s="80" t="s">
        <v>115</v>
      </c>
    </row>
    <row r="5" spans="1:15">
      <c r="A5" s="59" t="s">
        <v>117</v>
      </c>
      <c r="B5" s="60" t="s">
        <v>118</v>
      </c>
      <c r="C5" s="60" t="s">
        <v>119</v>
      </c>
      <c r="D5" s="60" t="s">
        <v>120</v>
      </c>
      <c r="E5" s="60" t="s">
        <v>121</v>
      </c>
      <c r="F5" s="60" t="s">
        <v>122</v>
      </c>
      <c r="G5" s="60" t="s">
        <v>118</v>
      </c>
      <c r="H5" s="60" t="s">
        <v>119</v>
      </c>
      <c r="I5" s="60" t="s">
        <v>120</v>
      </c>
      <c r="J5" s="60" t="s">
        <v>121</v>
      </c>
      <c r="K5" s="60" t="s">
        <v>123</v>
      </c>
      <c r="L5" s="60" t="s">
        <v>118</v>
      </c>
      <c r="M5" s="60" t="s">
        <v>119</v>
      </c>
      <c r="N5" s="60" t="s">
        <v>120</v>
      </c>
      <c r="O5" s="81" t="s">
        <v>121</v>
      </c>
    </row>
    <row r="6" spans="1:15">
      <c r="A6" s="59" t="s">
        <v>124</v>
      </c>
      <c r="B6" s="60" t="s">
        <v>115</v>
      </c>
      <c r="C6" s="60" t="s">
        <v>125</v>
      </c>
      <c r="D6" s="60" t="s">
        <v>126</v>
      </c>
      <c r="E6" s="60" t="s">
        <v>127</v>
      </c>
      <c r="F6" s="60" t="s">
        <v>124</v>
      </c>
      <c r="G6" s="60" t="s">
        <v>115</v>
      </c>
      <c r="H6" s="60" t="s">
        <v>128</v>
      </c>
      <c r="I6" s="60" t="s">
        <v>129</v>
      </c>
      <c r="J6" s="60" t="s">
        <v>130</v>
      </c>
      <c r="K6" s="60" t="s">
        <v>124</v>
      </c>
      <c r="L6" s="60" t="s">
        <v>115</v>
      </c>
      <c r="M6" s="60" t="s">
        <v>131</v>
      </c>
      <c r="N6" s="60" t="s">
        <v>132</v>
      </c>
      <c r="O6" s="81" t="s">
        <v>133</v>
      </c>
    </row>
    <row r="7" spans="1:15">
      <c r="A7" s="61" t="s">
        <v>134</v>
      </c>
      <c r="B7" s="60" t="s">
        <v>125</v>
      </c>
      <c r="C7" s="62">
        <v>1124493804.87</v>
      </c>
      <c r="D7" s="62">
        <v>1978433761.36</v>
      </c>
      <c r="E7" s="62">
        <v>1978009837.36</v>
      </c>
      <c r="F7" s="63" t="s">
        <v>135</v>
      </c>
      <c r="G7" s="60">
        <v>34</v>
      </c>
      <c r="H7" s="64">
        <v>269818970.61</v>
      </c>
      <c r="I7" s="64">
        <v>392469196.7</v>
      </c>
      <c r="J7" s="64">
        <v>327100874.29</v>
      </c>
      <c r="K7" s="63" t="s">
        <v>136</v>
      </c>
      <c r="L7" s="60">
        <v>57</v>
      </c>
      <c r="M7" s="62">
        <v>623205572.85</v>
      </c>
      <c r="N7" s="62">
        <v>575328498.78</v>
      </c>
      <c r="O7" s="82">
        <v>546690844.94</v>
      </c>
    </row>
    <row r="8" spans="1:15">
      <c r="A8" s="65" t="s">
        <v>137</v>
      </c>
      <c r="B8" s="60" t="s">
        <v>126</v>
      </c>
      <c r="C8" s="62">
        <v>15584173.31</v>
      </c>
      <c r="D8" s="62">
        <v>81213323.73</v>
      </c>
      <c r="E8" s="62">
        <v>81213323.73</v>
      </c>
      <c r="F8" s="63" t="s">
        <v>138</v>
      </c>
      <c r="G8" s="60">
        <v>35</v>
      </c>
      <c r="H8" s="64">
        <v>0</v>
      </c>
      <c r="I8" s="64">
        <v>0</v>
      </c>
      <c r="J8" s="64">
        <v>0</v>
      </c>
      <c r="K8" s="63" t="s">
        <v>139</v>
      </c>
      <c r="L8" s="60">
        <v>58</v>
      </c>
      <c r="M8" s="62">
        <v>487776122.17</v>
      </c>
      <c r="N8" s="62">
        <v>448831518.27</v>
      </c>
      <c r="O8" s="82">
        <v>442687313.06</v>
      </c>
    </row>
    <row r="9" spans="1:15">
      <c r="A9" s="61" t="s">
        <v>140</v>
      </c>
      <c r="B9" s="60" t="s">
        <v>127</v>
      </c>
      <c r="C9" s="62">
        <v>0</v>
      </c>
      <c r="D9" s="62">
        <v>0</v>
      </c>
      <c r="E9" s="62">
        <v>0</v>
      </c>
      <c r="F9" s="63" t="s">
        <v>141</v>
      </c>
      <c r="G9" s="60">
        <v>36</v>
      </c>
      <c r="H9" s="64">
        <v>2109621.6</v>
      </c>
      <c r="I9" s="64">
        <v>2109621.6</v>
      </c>
      <c r="J9" s="64">
        <v>2109621.6</v>
      </c>
      <c r="K9" s="63" t="s">
        <v>142</v>
      </c>
      <c r="L9" s="60">
        <v>59</v>
      </c>
      <c r="M9" s="62">
        <v>135429450.68</v>
      </c>
      <c r="N9" s="62">
        <v>126496980.51</v>
      </c>
      <c r="O9" s="82">
        <v>104003531.88</v>
      </c>
    </row>
    <row r="10" spans="1:15">
      <c r="A10" s="61" t="s">
        <v>143</v>
      </c>
      <c r="B10" s="60" t="s">
        <v>128</v>
      </c>
      <c r="C10" s="62">
        <v>119514259.8</v>
      </c>
      <c r="D10" s="62">
        <v>116119475.31</v>
      </c>
      <c r="E10" s="62">
        <v>116106867.49</v>
      </c>
      <c r="F10" s="63" t="s">
        <v>144</v>
      </c>
      <c r="G10" s="60">
        <v>37</v>
      </c>
      <c r="H10" s="64">
        <v>71304750.55</v>
      </c>
      <c r="I10" s="64">
        <v>90933640.94</v>
      </c>
      <c r="J10" s="64">
        <v>76152649.65</v>
      </c>
      <c r="K10" s="63" t="s">
        <v>145</v>
      </c>
      <c r="L10" s="60">
        <v>60</v>
      </c>
      <c r="M10" s="62">
        <v>625923081.34</v>
      </c>
      <c r="N10" s="62">
        <v>1951816528.39</v>
      </c>
      <c r="O10" s="82">
        <v>1609816343.38</v>
      </c>
    </row>
    <row r="11" spans="1:15">
      <c r="A11" s="61" t="s">
        <v>146</v>
      </c>
      <c r="B11" s="60" t="s">
        <v>129</v>
      </c>
      <c r="C11" s="62">
        <v>0</v>
      </c>
      <c r="D11" s="62">
        <v>0</v>
      </c>
      <c r="E11" s="62">
        <v>0</v>
      </c>
      <c r="F11" s="63" t="s">
        <v>147</v>
      </c>
      <c r="G11" s="60">
        <v>38</v>
      </c>
      <c r="H11" s="64">
        <v>312537097.01</v>
      </c>
      <c r="I11" s="64">
        <v>356172577.59</v>
      </c>
      <c r="J11" s="64">
        <v>303929062.38</v>
      </c>
      <c r="K11" s="63" t="s">
        <v>148</v>
      </c>
      <c r="L11" s="60">
        <v>61</v>
      </c>
      <c r="M11" s="62">
        <v>32112986.78</v>
      </c>
      <c r="N11" s="62">
        <v>358227410.16</v>
      </c>
      <c r="O11" s="82">
        <v>326262752.55</v>
      </c>
    </row>
    <row r="12" spans="1:15">
      <c r="A12" s="61" t="s">
        <v>149</v>
      </c>
      <c r="B12" s="60" t="s">
        <v>130</v>
      </c>
      <c r="C12" s="62">
        <v>0</v>
      </c>
      <c r="D12" s="62">
        <v>0</v>
      </c>
      <c r="E12" s="62">
        <v>0</v>
      </c>
      <c r="F12" s="63" t="s">
        <v>150</v>
      </c>
      <c r="G12" s="60">
        <v>39</v>
      </c>
      <c r="H12" s="64">
        <v>3377386.05</v>
      </c>
      <c r="I12" s="64">
        <v>4804324.16</v>
      </c>
      <c r="J12" s="64">
        <v>4266514.47</v>
      </c>
      <c r="K12" s="63" t="s">
        <v>151</v>
      </c>
      <c r="L12" s="60">
        <v>62</v>
      </c>
      <c r="M12" s="62">
        <v>593810094.56</v>
      </c>
      <c r="N12" s="62">
        <v>1593589118.23</v>
      </c>
      <c r="O12" s="82">
        <v>1283553590.83</v>
      </c>
    </row>
    <row r="13" spans="1:15">
      <c r="A13" s="61" t="s">
        <v>152</v>
      </c>
      <c r="B13" s="60" t="s">
        <v>131</v>
      </c>
      <c r="C13" s="62">
        <v>1821005.23</v>
      </c>
      <c r="D13" s="62">
        <v>2012290.64</v>
      </c>
      <c r="E13" s="62">
        <v>2277501.61</v>
      </c>
      <c r="F13" s="63" t="s">
        <v>153</v>
      </c>
      <c r="G13" s="60">
        <v>40</v>
      </c>
      <c r="H13" s="64">
        <v>34477979.32</v>
      </c>
      <c r="I13" s="64">
        <v>34622063.55</v>
      </c>
      <c r="J13" s="64">
        <v>28671871.75</v>
      </c>
      <c r="K13" s="63" t="s">
        <v>154</v>
      </c>
      <c r="L13" s="60">
        <v>63</v>
      </c>
      <c r="M13" s="62">
        <v>0</v>
      </c>
      <c r="N13" s="62">
        <v>0</v>
      </c>
      <c r="O13" s="82">
        <v>0</v>
      </c>
    </row>
    <row r="14" spans="1:15">
      <c r="A14" s="66" t="s">
        <v>115</v>
      </c>
      <c r="B14" s="60" t="s">
        <v>132</v>
      </c>
      <c r="C14" s="67" t="s">
        <v>115</v>
      </c>
      <c r="D14" s="68" t="s">
        <v>115</v>
      </c>
      <c r="E14" s="62" t="s">
        <v>115</v>
      </c>
      <c r="F14" s="63" t="s">
        <v>155</v>
      </c>
      <c r="G14" s="60">
        <v>41</v>
      </c>
      <c r="H14" s="64">
        <v>97070408.48</v>
      </c>
      <c r="I14" s="64">
        <v>188634847.46</v>
      </c>
      <c r="J14" s="64">
        <v>153049738.64</v>
      </c>
      <c r="K14" s="63" t="s">
        <v>156</v>
      </c>
      <c r="L14" s="60">
        <v>64</v>
      </c>
      <c r="M14" s="62">
        <v>0</v>
      </c>
      <c r="N14" s="62">
        <v>0</v>
      </c>
      <c r="O14" s="82">
        <v>0</v>
      </c>
    </row>
    <row r="15" spans="1:15">
      <c r="A15" s="61" t="s">
        <v>115</v>
      </c>
      <c r="B15" s="60" t="s">
        <v>133</v>
      </c>
      <c r="C15" s="67" t="s">
        <v>115</v>
      </c>
      <c r="D15" s="68" t="s">
        <v>115</v>
      </c>
      <c r="E15" s="62" t="s">
        <v>115</v>
      </c>
      <c r="F15" s="63" t="s">
        <v>157</v>
      </c>
      <c r="G15" s="60">
        <v>42</v>
      </c>
      <c r="H15" s="64">
        <v>254291200.53</v>
      </c>
      <c r="I15" s="64">
        <v>392911536.26</v>
      </c>
      <c r="J15" s="64">
        <v>332553471.57</v>
      </c>
      <c r="K15" s="63" t="s">
        <v>158</v>
      </c>
      <c r="L15" s="60">
        <v>65</v>
      </c>
      <c r="M15" s="62">
        <v>0</v>
      </c>
      <c r="N15" s="62">
        <v>0</v>
      </c>
      <c r="O15" s="82">
        <v>0</v>
      </c>
    </row>
    <row r="16" spans="1:15">
      <c r="A16" s="61" t="s">
        <v>115</v>
      </c>
      <c r="B16" s="60" t="s">
        <v>159</v>
      </c>
      <c r="C16" s="67" t="s">
        <v>115</v>
      </c>
      <c r="D16" s="68" t="s">
        <v>115</v>
      </c>
      <c r="E16" s="62" t="s">
        <v>115</v>
      </c>
      <c r="F16" s="63" t="s">
        <v>160</v>
      </c>
      <c r="G16" s="60">
        <v>43</v>
      </c>
      <c r="H16" s="64">
        <v>9506129.59</v>
      </c>
      <c r="I16" s="64">
        <v>34315605.95</v>
      </c>
      <c r="J16" s="64">
        <v>31189306.53</v>
      </c>
      <c r="K16" s="63" t="s">
        <v>115</v>
      </c>
      <c r="L16" s="60">
        <v>66</v>
      </c>
      <c r="M16" s="62" t="s">
        <v>115</v>
      </c>
      <c r="N16" s="62" t="s">
        <v>115</v>
      </c>
      <c r="O16" s="82" t="s">
        <v>115</v>
      </c>
    </row>
    <row r="17" spans="1:15">
      <c r="A17" s="61" t="s">
        <v>115</v>
      </c>
      <c r="B17" s="60" t="s">
        <v>161</v>
      </c>
      <c r="C17" s="62" t="s">
        <v>115</v>
      </c>
      <c r="D17" s="62" t="s">
        <v>115</v>
      </c>
      <c r="E17" s="62" t="s">
        <v>115</v>
      </c>
      <c r="F17" s="63" t="s">
        <v>162</v>
      </c>
      <c r="G17" s="60">
        <v>44</v>
      </c>
      <c r="H17" s="64">
        <v>33844851.67</v>
      </c>
      <c r="I17" s="64">
        <v>200969339.2</v>
      </c>
      <c r="J17" s="64">
        <v>157275578.8</v>
      </c>
      <c r="K17" s="60" t="s">
        <v>163</v>
      </c>
      <c r="L17" s="60">
        <v>67</v>
      </c>
      <c r="M17" s="67" t="s">
        <v>164</v>
      </c>
      <c r="N17" s="67" t="s">
        <v>164</v>
      </c>
      <c r="O17" s="83" t="s">
        <v>164</v>
      </c>
    </row>
    <row r="18" spans="1:15">
      <c r="A18" s="61" t="s">
        <v>115</v>
      </c>
      <c r="B18" s="60" t="s">
        <v>165</v>
      </c>
      <c r="C18" s="62" t="s">
        <v>115</v>
      </c>
      <c r="D18" s="62" t="s">
        <v>115</v>
      </c>
      <c r="E18" s="62" t="s">
        <v>115</v>
      </c>
      <c r="F18" s="63" t="s">
        <v>166</v>
      </c>
      <c r="G18" s="60">
        <v>45</v>
      </c>
      <c r="H18" s="64">
        <v>125966083.73</v>
      </c>
      <c r="I18" s="64">
        <v>600749307.4</v>
      </c>
      <c r="J18" s="64">
        <v>540497108.36</v>
      </c>
      <c r="K18" s="63" t="s">
        <v>167</v>
      </c>
      <c r="L18" s="60">
        <v>68</v>
      </c>
      <c r="M18" s="67" t="s">
        <v>164</v>
      </c>
      <c r="N18" s="67" t="s">
        <v>164</v>
      </c>
      <c r="O18" s="82">
        <v>2156507188.32</v>
      </c>
    </row>
    <row r="19" spans="1:15">
      <c r="A19" s="61" t="s">
        <v>115</v>
      </c>
      <c r="B19" s="60" t="s">
        <v>168</v>
      </c>
      <c r="C19" s="62" t="s">
        <v>115</v>
      </c>
      <c r="D19" s="62" t="s">
        <v>115</v>
      </c>
      <c r="E19" s="62" t="s">
        <v>115</v>
      </c>
      <c r="F19" s="63" t="s">
        <v>169</v>
      </c>
      <c r="G19" s="60">
        <v>46</v>
      </c>
      <c r="H19" s="64">
        <v>6963500</v>
      </c>
      <c r="I19" s="64">
        <v>78379576.34</v>
      </c>
      <c r="J19" s="64">
        <v>69820145.29</v>
      </c>
      <c r="K19" s="63" t="s">
        <v>170</v>
      </c>
      <c r="L19" s="60">
        <v>69</v>
      </c>
      <c r="M19" s="67" t="s">
        <v>164</v>
      </c>
      <c r="N19" s="67" t="s">
        <v>164</v>
      </c>
      <c r="O19" s="82">
        <v>443563801.28</v>
      </c>
    </row>
    <row r="20" spans="1:15">
      <c r="A20" s="61" t="s">
        <v>115</v>
      </c>
      <c r="B20" s="60" t="s">
        <v>171</v>
      </c>
      <c r="C20" s="62" t="s">
        <v>115</v>
      </c>
      <c r="D20" s="62" t="s">
        <v>115</v>
      </c>
      <c r="E20" s="62" t="s">
        <v>115</v>
      </c>
      <c r="F20" s="63" t="s">
        <v>172</v>
      </c>
      <c r="G20" s="60">
        <v>47</v>
      </c>
      <c r="H20" s="64">
        <v>2578093</v>
      </c>
      <c r="I20" s="64">
        <v>3024100.25</v>
      </c>
      <c r="J20" s="64">
        <v>2857894.36</v>
      </c>
      <c r="K20" s="63" t="s">
        <v>173</v>
      </c>
      <c r="L20" s="60">
        <v>70</v>
      </c>
      <c r="M20" s="67" t="s">
        <v>164</v>
      </c>
      <c r="N20" s="67" t="s">
        <v>164</v>
      </c>
      <c r="O20" s="82">
        <v>296733693.96</v>
      </c>
    </row>
    <row r="21" spans="1:15">
      <c r="A21" s="61" t="s">
        <v>115</v>
      </c>
      <c r="B21" s="60" t="s">
        <v>174</v>
      </c>
      <c r="C21" s="62" t="s">
        <v>115</v>
      </c>
      <c r="D21" s="62" t="s">
        <v>115</v>
      </c>
      <c r="E21" s="62" t="s">
        <v>115</v>
      </c>
      <c r="F21" s="63" t="s">
        <v>175</v>
      </c>
      <c r="G21" s="60">
        <v>48</v>
      </c>
      <c r="H21" s="64">
        <v>11692432.6</v>
      </c>
      <c r="I21" s="64">
        <v>31909241.93</v>
      </c>
      <c r="J21" s="64">
        <v>27826859.8</v>
      </c>
      <c r="K21" s="63" t="s">
        <v>176</v>
      </c>
      <c r="L21" s="60">
        <v>71</v>
      </c>
      <c r="M21" s="67" t="s">
        <v>164</v>
      </c>
      <c r="N21" s="67" t="s">
        <v>164</v>
      </c>
      <c r="O21" s="82">
        <v>446536732.08</v>
      </c>
    </row>
    <row r="22" spans="1:15">
      <c r="A22" s="61" t="s">
        <v>115</v>
      </c>
      <c r="B22" s="60" t="s">
        <v>177</v>
      </c>
      <c r="C22" s="62" t="s">
        <v>115</v>
      </c>
      <c r="D22" s="62" t="s">
        <v>115</v>
      </c>
      <c r="E22" s="62" t="s">
        <v>115</v>
      </c>
      <c r="F22" s="63" t="s">
        <v>178</v>
      </c>
      <c r="G22" s="60">
        <v>49</v>
      </c>
      <c r="H22" s="64">
        <v>0</v>
      </c>
      <c r="I22" s="64">
        <v>0</v>
      </c>
      <c r="J22" s="64">
        <v>0</v>
      </c>
      <c r="K22" s="63" t="s">
        <v>179</v>
      </c>
      <c r="L22" s="60">
        <v>72</v>
      </c>
      <c r="M22" s="67" t="s">
        <v>164</v>
      </c>
      <c r="N22" s="67" t="s">
        <v>164</v>
      </c>
      <c r="O22" s="82">
        <v>31807429.44</v>
      </c>
    </row>
    <row r="23" spans="1:15">
      <c r="A23" s="61" t="s">
        <v>115</v>
      </c>
      <c r="B23" s="60" t="s">
        <v>180</v>
      </c>
      <c r="C23" s="62" t="s">
        <v>115</v>
      </c>
      <c r="D23" s="62" t="s">
        <v>115</v>
      </c>
      <c r="E23" s="62" t="s">
        <v>115</v>
      </c>
      <c r="F23" s="63" t="s">
        <v>181</v>
      </c>
      <c r="G23" s="60">
        <v>50</v>
      </c>
      <c r="H23" s="64">
        <v>0</v>
      </c>
      <c r="I23" s="64">
        <v>0</v>
      </c>
      <c r="J23" s="64">
        <v>0</v>
      </c>
      <c r="K23" s="63" t="s">
        <v>182</v>
      </c>
      <c r="L23" s="60">
        <v>73</v>
      </c>
      <c r="M23" s="67" t="s">
        <v>164</v>
      </c>
      <c r="N23" s="67" t="s">
        <v>164</v>
      </c>
      <c r="O23" s="82">
        <v>1286823.92</v>
      </c>
    </row>
    <row r="24" spans="1:15">
      <c r="A24" s="61" t="s">
        <v>115</v>
      </c>
      <c r="B24" s="60" t="s">
        <v>183</v>
      </c>
      <c r="C24" s="62" t="s">
        <v>115</v>
      </c>
      <c r="D24" s="62" t="s">
        <v>115</v>
      </c>
      <c r="E24" s="62" t="s">
        <v>115</v>
      </c>
      <c r="F24" s="63" t="s">
        <v>184</v>
      </c>
      <c r="G24" s="60">
        <v>51</v>
      </c>
      <c r="H24" s="64">
        <v>1791265.52</v>
      </c>
      <c r="I24" s="64">
        <v>19972763.89</v>
      </c>
      <c r="J24" s="64">
        <v>13342773.98</v>
      </c>
      <c r="K24" s="63" t="s">
        <v>185</v>
      </c>
      <c r="L24" s="60">
        <v>74</v>
      </c>
      <c r="M24" s="67" t="s">
        <v>164</v>
      </c>
      <c r="N24" s="67" t="s">
        <v>164</v>
      </c>
      <c r="O24" s="82">
        <v>191201869.67</v>
      </c>
    </row>
    <row r="25" spans="1:15">
      <c r="A25" s="61" t="s">
        <v>115</v>
      </c>
      <c r="B25" s="60" t="s">
        <v>186</v>
      </c>
      <c r="C25" s="62" t="s">
        <v>115</v>
      </c>
      <c r="D25" s="62" t="s">
        <v>115</v>
      </c>
      <c r="E25" s="62" t="s">
        <v>115</v>
      </c>
      <c r="F25" s="63" t="s">
        <v>187</v>
      </c>
      <c r="G25" s="60">
        <v>52</v>
      </c>
      <c r="H25" s="64">
        <v>3729272.13</v>
      </c>
      <c r="I25" s="64">
        <v>50623736.6</v>
      </c>
      <c r="J25" s="64">
        <v>46633339.68</v>
      </c>
      <c r="K25" s="63" t="s">
        <v>188</v>
      </c>
      <c r="L25" s="60">
        <v>75</v>
      </c>
      <c r="M25" s="67" t="s">
        <v>164</v>
      </c>
      <c r="N25" s="67" t="s">
        <v>164</v>
      </c>
      <c r="O25" s="82">
        <v>742695179.15</v>
      </c>
    </row>
    <row r="26" spans="1:15">
      <c r="A26" s="61" t="s">
        <v>115</v>
      </c>
      <c r="B26" s="60" t="s">
        <v>189</v>
      </c>
      <c r="C26" s="62" t="s">
        <v>115</v>
      </c>
      <c r="D26" s="62" t="s">
        <v>115</v>
      </c>
      <c r="E26" s="62" t="s">
        <v>115</v>
      </c>
      <c r="F26" s="63" t="s">
        <v>190</v>
      </c>
      <c r="G26" s="60">
        <v>53</v>
      </c>
      <c r="H26" s="64">
        <v>3204481.96</v>
      </c>
      <c r="I26" s="64">
        <v>758241.63</v>
      </c>
      <c r="J26" s="64">
        <v>664582.72</v>
      </c>
      <c r="K26" s="63" t="s">
        <v>191</v>
      </c>
      <c r="L26" s="60">
        <v>76</v>
      </c>
      <c r="M26" s="67" t="s">
        <v>164</v>
      </c>
      <c r="N26" s="67" t="s">
        <v>164</v>
      </c>
      <c r="O26" s="82">
        <v>2681658.82</v>
      </c>
    </row>
    <row r="27" spans="1:15">
      <c r="A27" s="61" t="s">
        <v>115</v>
      </c>
      <c r="B27" s="60" t="s">
        <v>192</v>
      </c>
      <c r="C27" s="62" t="s">
        <v>115</v>
      </c>
      <c r="D27" s="62" t="s">
        <v>115</v>
      </c>
      <c r="E27" s="62" t="s">
        <v>115</v>
      </c>
      <c r="F27" s="63" t="s">
        <v>193</v>
      </c>
      <c r="G27" s="60">
        <v>54</v>
      </c>
      <c r="H27" s="64">
        <v>4865129.84</v>
      </c>
      <c r="I27" s="64">
        <v>43785305.72</v>
      </c>
      <c r="J27" s="64">
        <v>38565794.45</v>
      </c>
      <c r="K27" s="63" t="s">
        <v>115</v>
      </c>
      <c r="L27" s="60">
        <v>77</v>
      </c>
      <c r="M27" s="67" t="s">
        <v>115</v>
      </c>
      <c r="N27" s="67" t="s">
        <v>115</v>
      </c>
      <c r="O27" s="82" t="s">
        <v>115</v>
      </c>
    </row>
    <row r="28" spans="1:15">
      <c r="A28" s="61" t="s">
        <v>115</v>
      </c>
      <c r="B28" s="60" t="s">
        <v>194</v>
      </c>
      <c r="C28" s="62" t="s">
        <v>115</v>
      </c>
      <c r="D28" s="62" t="s">
        <v>115</v>
      </c>
      <c r="E28" s="62" t="s">
        <v>115</v>
      </c>
      <c r="F28" s="63" t="s">
        <v>195</v>
      </c>
      <c r="G28" s="60">
        <v>55</v>
      </c>
      <c r="H28" s="64">
        <v>0</v>
      </c>
      <c r="I28" s="64">
        <v>0</v>
      </c>
      <c r="J28" s="64">
        <v>0</v>
      </c>
      <c r="K28" s="63" t="s">
        <v>115</v>
      </c>
      <c r="L28" s="60">
        <v>78</v>
      </c>
      <c r="M28" s="67" t="s">
        <v>115</v>
      </c>
      <c r="N28" s="67" t="s">
        <v>115</v>
      </c>
      <c r="O28" s="82" t="s">
        <v>115</v>
      </c>
    </row>
    <row r="29" spans="1:15">
      <c r="A29" s="61" t="s">
        <v>115</v>
      </c>
      <c r="B29" s="60" t="s">
        <v>196</v>
      </c>
      <c r="C29" s="62" t="s">
        <v>115</v>
      </c>
      <c r="D29" s="62" t="s">
        <v>115</v>
      </c>
      <c r="E29" s="62" t="s">
        <v>115</v>
      </c>
      <c r="F29" s="63" t="s">
        <v>197</v>
      </c>
      <c r="G29" s="60">
        <v>56</v>
      </c>
      <c r="H29" s="64">
        <v>0</v>
      </c>
      <c r="I29" s="64">
        <v>0</v>
      </c>
      <c r="J29" s="64">
        <v>0</v>
      </c>
      <c r="K29" s="63" t="s">
        <v>115</v>
      </c>
      <c r="L29" s="60">
        <v>79</v>
      </c>
      <c r="M29" s="67" t="s">
        <v>115</v>
      </c>
      <c r="N29" s="68" t="s">
        <v>115</v>
      </c>
      <c r="O29" s="82" t="s">
        <v>115</v>
      </c>
    </row>
    <row r="30" spans="1:15">
      <c r="A30" s="69" t="s">
        <v>198</v>
      </c>
      <c r="B30" s="60" t="s">
        <v>199</v>
      </c>
      <c r="C30" s="62">
        <v>1245829069.9</v>
      </c>
      <c r="D30" s="62">
        <v>2096565527.31</v>
      </c>
      <c r="E30" s="62">
        <v>2096394206.46</v>
      </c>
      <c r="F30" s="70" t="s">
        <v>200</v>
      </c>
      <c r="G30" s="70" t="s">
        <v>115</v>
      </c>
      <c r="H30" s="71" t="s">
        <v>115</v>
      </c>
      <c r="I30" s="60" t="s">
        <v>115</v>
      </c>
      <c r="J30" s="70" t="s">
        <v>115</v>
      </c>
      <c r="K30" s="70" t="s">
        <v>115</v>
      </c>
      <c r="L30" s="60">
        <v>80</v>
      </c>
      <c r="M30" s="62">
        <v>1249128654.19</v>
      </c>
      <c r="N30" s="62">
        <v>2527145027.17</v>
      </c>
      <c r="O30" s="82">
        <v>2156507188.32</v>
      </c>
    </row>
    <row r="31" spans="1:15">
      <c r="A31" s="61" t="s">
        <v>201</v>
      </c>
      <c r="B31" s="60" t="s">
        <v>202</v>
      </c>
      <c r="C31" s="62">
        <v>3299584.29</v>
      </c>
      <c r="D31" s="62">
        <v>5320941.32</v>
      </c>
      <c r="E31" s="62">
        <v>5763672.08</v>
      </c>
      <c r="F31" s="63" t="s">
        <v>203</v>
      </c>
      <c r="G31" s="63" t="s">
        <v>115</v>
      </c>
      <c r="H31" s="72" t="s">
        <v>115</v>
      </c>
      <c r="I31" s="63" t="s">
        <v>115</v>
      </c>
      <c r="J31" s="63" t="s">
        <v>115</v>
      </c>
      <c r="K31" s="63" t="s">
        <v>115</v>
      </c>
      <c r="L31" s="60">
        <v>81</v>
      </c>
      <c r="M31" s="67" t="s">
        <v>164</v>
      </c>
      <c r="N31" s="67" t="s">
        <v>164</v>
      </c>
      <c r="O31" s="82">
        <v>603294.33</v>
      </c>
    </row>
    <row r="32" spans="1:15">
      <c r="A32" s="61" t="s">
        <v>204</v>
      </c>
      <c r="B32" s="60" t="s">
        <v>205</v>
      </c>
      <c r="C32" s="62">
        <v>11550956.9</v>
      </c>
      <c r="D32" s="62">
        <v>435836557.36</v>
      </c>
      <c r="E32" s="62">
        <v>435836557.36</v>
      </c>
      <c r="F32" s="63" t="s">
        <v>206</v>
      </c>
      <c r="G32" s="63" t="s">
        <v>207</v>
      </c>
      <c r="H32" s="72" t="s">
        <v>115</v>
      </c>
      <c r="I32" s="63" t="s">
        <v>115</v>
      </c>
      <c r="J32" s="63" t="s">
        <v>115</v>
      </c>
      <c r="K32" s="63" t="s">
        <v>208</v>
      </c>
      <c r="L32" s="60">
        <v>82</v>
      </c>
      <c r="M32" s="67" t="s">
        <v>164</v>
      </c>
      <c r="N32" s="67" t="s">
        <v>164</v>
      </c>
      <c r="O32" s="82">
        <v>0</v>
      </c>
    </row>
    <row r="33" spans="1:15">
      <c r="A33" s="61" t="s">
        <v>209</v>
      </c>
      <c r="B33" s="60" t="s">
        <v>210</v>
      </c>
      <c r="C33" s="67" t="s">
        <v>164</v>
      </c>
      <c r="D33" s="67" t="s">
        <v>164</v>
      </c>
      <c r="E33" s="62">
        <v>15164633.55</v>
      </c>
      <c r="F33" s="63" t="s">
        <v>211</v>
      </c>
      <c r="G33" s="63" t="s">
        <v>212</v>
      </c>
      <c r="H33" s="72" t="s">
        <v>115</v>
      </c>
      <c r="I33" s="63" t="s">
        <v>115</v>
      </c>
      <c r="J33" s="63" t="s">
        <v>115</v>
      </c>
      <c r="K33" s="63" t="s">
        <v>213</v>
      </c>
      <c r="L33" s="60">
        <v>83</v>
      </c>
      <c r="M33" s="67" t="s">
        <v>164</v>
      </c>
      <c r="N33" s="67" t="s">
        <v>164</v>
      </c>
      <c r="O33" s="82">
        <v>142184.58</v>
      </c>
    </row>
    <row r="34" spans="1:15">
      <c r="A34" s="61" t="s">
        <v>214</v>
      </c>
      <c r="B34" s="60" t="s">
        <v>215</v>
      </c>
      <c r="C34" s="67" t="s">
        <v>164</v>
      </c>
      <c r="D34" s="67" t="s">
        <v>164</v>
      </c>
      <c r="E34" s="62">
        <v>420671923.81</v>
      </c>
      <c r="F34" s="63" t="s">
        <v>216</v>
      </c>
      <c r="G34" s="63" t="s">
        <v>217</v>
      </c>
      <c r="H34" s="72" t="s">
        <v>115</v>
      </c>
      <c r="I34" s="63" t="s">
        <v>115</v>
      </c>
      <c r="J34" s="63" t="s">
        <v>115</v>
      </c>
      <c r="K34" s="63" t="s">
        <v>218</v>
      </c>
      <c r="L34" s="60">
        <v>84</v>
      </c>
      <c r="M34" s="67" t="s">
        <v>164</v>
      </c>
      <c r="N34" s="67" t="s">
        <v>164</v>
      </c>
      <c r="O34" s="82">
        <v>461109.75</v>
      </c>
    </row>
    <row r="35" spans="1:15">
      <c r="A35" s="61" t="s">
        <v>219</v>
      </c>
      <c r="B35" s="60" t="s">
        <v>220</v>
      </c>
      <c r="C35" s="67" t="s">
        <v>164</v>
      </c>
      <c r="D35" s="67" t="s">
        <v>164</v>
      </c>
      <c r="E35" s="62">
        <v>0</v>
      </c>
      <c r="F35" s="63" t="s">
        <v>221</v>
      </c>
      <c r="G35" s="63" t="s">
        <v>222</v>
      </c>
      <c r="H35" s="72" t="s">
        <v>115</v>
      </c>
      <c r="I35" s="63" t="s">
        <v>115</v>
      </c>
      <c r="J35" s="63" t="s">
        <v>115</v>
      </c>
      <c r="K35" s="63" t="s">
        <v>223</v>
      </c>
      <c r="L35" s="60">
        <v>85</v>
      </c>
      <c r="M35" s="67" t="s">
        <v>164</v>
      </c>
      <c r="N35" s="67" t="s">
        <v>164</v>
      </c>
      <c r="O35" s="82">
        <v>0</v>
      </c>
    </row>
    <row r="36" spans="1:15">
      <c r="A36" s="61" t="s">
        <v>115</v>
      </c>
      <c r="B36" s="60" t="s">
        <v>224</v>
      </c>
      <c r="C36" s="67" t="s">
        <v>115</v>
      </c>
      <c r="D36" s="68" t="s">
        <v>115</v>
      </c>
      <c r="E36" s="62" t="s">
        <v>115</v>
      </c>
      <c r="F36" s="63" t="s">
        <v>225</v>
      </c>
      <c r="G36" s="63" t="s">
        <v>226</v>
      </c>
      <c r="H36" s="72" t="s">
        <v>115</v>
      </c>
      <c r="I36" s="63" t="s">
        <v>115</v>
      </c>
      <c r="J36" s="63" t="s">
        <v>115</v>
      </c>
      <c r="K36" s="63" t="s">
        <v>227</v>
      </c>
      <c r="L36" s="60">
        <v>86</v>
      </c>
      <c r="M36" s="62">
        <v>11550956.9</v>
      </c>
      <c r="N36" s="62">
        <v>10577998.82</v>
      </c>
      <c r="O36" s="82">
        <v>380883953.25</v>
      </c>
    </row>
    <row r="37" spans="1:15">
      <c r="A37" s="61" t="s">
        <v>115</v>
      </c>
      <c r="B37" s="60" t="s">
        <v>228</v>
      </c>
      <c r="C37" s="62" t="s">
        <v>115</v>
      </c>
      <c r="D37" s="62" t="s">
        <v>115</v>
      </c>
      <c r="E37" s="62" t="s">
        <v>115</v>
      </c>
      <c r="F37" s="63" t="s">
        <v>209</v>
      </c>
      <c r="G37" s="63" t="s">
        <v>115</v>
      </c>
      <c r="H37" s="72" t="s">
        <v>115</v>
      </c>
      <c r="I37" s="63" t="s">
        <v>115</v>
      </c>
      <c r="J37" s="63" t="s">
        <v>115</v>
      </c>
      <c r="K37" s="63" t="s">
        <v>115</v>
      </c>
      <c r="L37" s="60">
        <v>87</v>
      </c>
      <c r="M37" s="67" t="s">
        <v>164</v>
      </c>
      <c r="N37" s="67" t="s">
        <v>164</v>
      </c>
      <c r="O37" s="82">
        <v>17111374.08</v>
      </c>
    </row>
    <row r="38" spans="1:15">
      <c r="A38" s="61" t="s">
        <v>115</v>
      </c>
      <c r="B38" s="60" t="s">
        <v>229</v>
      </c>
      <c r="C38" s="62" t="s">
        <v>115</v>
      </c>
      <c r="D38" s="62" t="s">
        <v>115</v>
      </c>
      <c r="E38" s="62" t="s">
        <v>115</v>
      </c>
      <c r="F38" s="63" t="s">
        <v>214</v>
      </c>
      <c r="G38" s="63" t="s">
        <v>115</v>
      </c>
      <c r="H38" s="72" t="s">
        <v>115</v>
      </c>
      <c r="I38" s="63" t="s">
        <v>115</v>
      </c>
      <c r="J38" s="63" t="s">
        <v>115</v>
      </c>
      <c r="K38" s="63" t="s">
        <v>115</v>
      </c>
      <c r="L38" s="60">
        <v>88</v>
      </c>
      <c r="M38" s="67" t="s">
        <v>164</v>
      </c>
      <c r="N38" s="67" t="s">
        <v>164</v>
      </c>
      <c r="O38" s="82">
        <v>363772579.17</v>
      </c>
    </row>
    <row r="39" spans="1:15">
      <c r="A39" s="61" t="s">
        <v>115</v>
      </c>
      <c r="B39" s="60" t="s">
        <v>230</v>
      </c>
      <c r="C39" s="62" t="s">
        <v>115</v>
      </c>
      <c r="D39" s="62" t="s">
        <v>115</v>
      </c>
      <c r="E39" s="62" t="s">
        <v>115</v>
      </c>
      <c r="F39" s="63" t="s">
        <v>219</v>
      </c>
      <c r="G39" s="63" t="s">
        <v>115</v>
      </c>
      <c r="H39" s="72" t="s">
        <v>115</v>
      </c>
      <c r="I39" s="63" t="s">
        <v>115</v>
      </c>
      <c r="J39" s="63" t="s">
        <v>115</v>
      </c>
      <c r="K39" s="63" t="s">
        <v>115</v>
      </c>
      <c r="L39" s="60">
        <v>89</v>
      </c>
      <c r="M39" s="67" t="s">
        <v>164</v>
      </c>
      <c r="N39" s="67" t="s">
        <v>164</v>
      </c>
      <c r="O39" s="82">
        <v>0</v>
      </c>
    </row>
    <row r="40" ht="14.25" spans="1:15">
      <c r="A40" s="73" t="s">
        <v>231</v>
      </c>
      <c r="B40" s="74"/>
      <c r="C40" s="75">
        <v>1260679611.09</v>
      </c>
      <c r="D40" s="75">
        <v>2537723025.99</v>
      </c>
      <c r="E40" s="75">
        <v>2537994435.9</v>
      </c>
      <c r="F40" s="76" t="s">
        <v>231</v>
      </c>
      <c r="G40" s="76" t="s">
        <v>115</v>
      </c>
      <c r="H40" s="77" t="s">
        <v>115</v>
      </c>
      <c r="I40" s="74" t="s">
        <v>115</v>
      </c>
      <c r="J40" s="76" t="s">
        <v>115</v>
      </c>
      <c r="K40" s="76" t="s">
        <v>115</v>
      </c>
      <c r="L40" s="74"/>
      <c r="M40" s="75">
        <v>1260679611.09</v>
      </c>
      <c r="N40" s="75">
        <v>2537723025.99</v>
      </c>
      <c r="O40" s="84">
        <v>2537994435.9</v>
      </c>
    </row>
  </sheetData>
  <sheetProtection password="CC13" sheet="1" objects="1"/>
  <mergeCells count="14">
    <mergeCell ref="A2:O2"/>
    <mergeCell ref="A4:E4"/>
    <mergeCell ref="F4:O4"/>
    <mergeCell ref="F30:K30"/>
    <mergeCell ref="F31:K31"/>
    <mergeCell ref="F32:K32"/>
    <mergeCell ref="F33:K33"/>
    <mergeCell ref="F34:K34"/>
    <mergeCell ref="F35:K35"/>
    <mergeCell ref="F36:K36"/>
    <mergeCell ref="F37:K37"/>
    <mergeCell ref="F38:K38"/>
    <mergeCell ref="F39:K39"/>
    <mergeCell ref="F40:K40"/>
  </mergeCells>
  <pageMargins left="0.668055555555556" right="0.471527777777778" top="0.313888888888889" bottom="0.196527777777778" header="0.313888888888889" footer="0.15625"/>
  <pageSetup paperSize="9" scale="93" firstPageNumber="25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C10" sqref="C10:D10"/>
    </sheetView>
  </sheetViews>
  <sheetFormatPr defaultColWidth="9" defaultRowHeight="40.5" customHeight="1" outlineLevelCol="4"/>
  <cols>
    <col min="1" max="1" width="13.75" style="32" customWidth="1"/>
    <col min="2" max="2" width="14.875" style="32" customWidth="1"/>
    <col min="3" max="3" width="42.875" style="32" customWidth="1"/>
    <col min="4" max="4" width="2.875" style="32" customWidth="1"/>
    <col min="5" max="5" width="13.5" style="32" customWidth="1"/>
    <col min="6" max="16384" width="9" style="32"/>
  </cols>
  <sheetData>
    <row r="1" ht="21.75" customHeight="1" spans="1:5">
      <c r="A1" s="33" t="s">
        <v>232</v>
      </c>
      <c r="B1" s="33"/>
      <c r="C1" s="33"/>
      <c r="D1" s="33"/>
      <c r="E1" s="33"/>
    </row>
    <row r="2" ht="21.75" customHeight="1" spans="1:5">
      <c r="A2" s="33"/>
      <c r="B2" s="33"/>
      <c r="C2" s="33"/>
      <c r="D2" s="33"/>
      <c r="E2" s="33"/>
    </row>
    <row r="3" ht="27" customHeight="1" spans="1:5">
      <c r="A3" s="34" t="s">
        <v>233</v>
      </c>
      <c r="B3" s="34"/>
      <c r="C3" s="34"/>
      <c r="D3" s="34"/>
      <c r="E3" s="34"/>
    </row>
    <row r="4" ht="31.5" customHeight="1" spans="1:5">
      <c r="A4" s="35" t="s">
        <v>112</v>
      </c>
      <c r="B4" s="35"/>
      <c r="C4" s="36">
        <v>43371</v>
      </c>
      <c r="D4" s="37"/>
      <c r="E4" s="38" t="s">
        <v>113</v>
      </c>
    </row>
    <row r="5" s="31" customFormat="1" ht="25.5" customHeight="1" spans="1:5">
      <c r="A5" s="10" t="s">
        <v>234</v>
      </c>
      <c r="B5" s="10" t="s">
        <v>235</v>
      </c>
      <c r="C5" s="10" t="s">
        <v>236</v>
      </c>
      <c r="D5" s="10"/>
      <c r="E5" s="10" t="s">
        <v>237</v>
      </c>
    </row>
    <row r="6" s="31" customFormat="1" ht="37.5" spans="1:5">
      <c r="A6" s="39">
        <v>20170418</v>
      </c>
      <c r="B6" s="39" t="s">
        <v>238</v>
      </c>
      <c r="C6" s="39" t="s">
        <v>239</v>
      </c>
      <c r="D6" s="39"/>
      <c r="E6" s="40">
        <v>30</v>
      </c>
    </row>
    <row r="7" s="31" customFormat="1" ht="37.5" spans="1:5">
      <c r="A7" s="41">
        <v>20170602</v>
      </c>
      <c r="B7" s="39" t="s">
        <v>238</v>
      </c>
      <c r="C7" s="41" t="s">
        <v>240</v>
      </c>
      <c r="D7" s="41"/>
      <c r="E7" s="42">
        <v>10</v>
      </c>
    </row>
    <row r="8" s="31" customFormat="1" ht="29.25" customHeight="1" spans="1:5">
      <c r="A8" s="41">
        <v>20170629</v>
      </c>
      <c r="B8" s="41" t="s">
        <v>241</v>
      </c>
      <c r="C8" s="41" t="s">
        <v>242</v>
      </c>
      <c r="D8" s="41"/>
      <c r="E8" s="43">
        <v>30.4</v>
      </c>
    </row>
    <row r="9" s="31" customFormat="1" ht="29.25" customHeight="1" spans="1:5">
      <c r="A9" s="41">
        <v>20170905</v>
      </c>
      <c r="B9" s="41" t="s">
        <v>243</v>
      </c>
      <c r="C9" s="44" t="s">
        <v>244</v>
      </c>
      <c r="D9" s="44"/>
      <c r="E9" s="42">
        <v>30</v>
      </c>
    </row>
    <row r="10" s="31" customFormat="1" ht="29.25" customHeight="1" spans="1:5">
      <c r="A10" s="41">
        <v>20170906</v>
      </c>
      <c r="B10" s="41" t="s">
        <v>245</v>
      </c>
      <c r="C10" s="44" t="s">
        <v>246</v>
      </c>
      <c r="D10" s="44"/>
      <c r="E10" s="42">
        <v>20</v>
      </c>
    </row>
    <row r="11" s="31" customFormat="1" ht="37.5" spans="1:5">
      <c r="A11" s="41">
        <v>20171110</v>
      </c>
      <c r="B11" s="44" t="s">
        <v>247</v>
      </c>
      <c r="C11" s="44" t="s">
        <v>248</v>
      </c>
      <c r="D11" s="44"/>
      <c r="E11" s="42">
        <v>200</v>
      </c>
    </row>
    <row r="12" s="31" customFormat="1" ht="25.5" customHeight="1" spans="1:5">
      <c r="A12" s="41">
        <v>20171125</v>
      </c>
      <c r="B12" s="44" t="s">
        <v>249</v>
      </c>
      <c r="C12" s="44" t="s">
        <v>250</v>
      </c>
      <c r="D12" s="44"/>
      <c r="E12" s="43">
        <v>679.6</v>
      </c>
    </row>
    <row r="13" s="31" customFormat="1" ht="25.5" customHeight="1" spans="1:5">
      <c r="A13" s="41"/>
      <c r="B13" s="44"/>
      <c r="C13" s="45"/>
      <c r="D13" s="46"/>
      <c r="E13" s="43"/>
    </row>
    <row r="14" s="31" customFormat="1" ht="25.5" customHeight="1" spans="1:5">
      <c r="A14" s="41"/>
      <c r="B14" s="44"/>
      <c r="C14" s="45"/>
      <c r="D14" s="46"/>
      <c r="E14" s="43"/>
    </row>
    <row r="15" s="31" customFormat="1" ht="25.5" customHeight="1" spans="1:5">
      <c r="A15" s="41"/>
      <c r="B15" s="44"/>
      <c r="C15" s="45"/>
      <c r="D15" s="46"/>
      <c r="E15" s="43"/>
    </row>
    <row r="16" s="31" customFormat="1" ht="25.5" customHeight="1" spans="1:5">
      <c r="A16" s="41"/>
      <c r="B16" s="44"/>
      <c r="C16" s="45"/>
      <c r="D16" s="46"/>
      <c r="E16" s="43"/>
    </row>
    <row r="17" s="31" customFormat="1" ht="25.5" customHeight="1" spans="1:5">
      <c r="A17" s="41"/>
      <c r="B17" s="44"/>
      <c r="C17" s="45"/>
      <c r="D17" s="46"/>
      <c r="E17" s="43"/>
    </row>
    <row r="18" s="31" customFormat="1" ht="25.5" customHeight="1" spans="1:5">
      <c r="A18" s="41"/>
      <c r="B18" s="44"/>
      <c r="C18" s="45"/>
      <c r="D18" s="46"/>
      <c r="E18" s="43"/>
    </row>
    <row r="19" s="31" customFormat="1" ht="25.5" customHeight="1" spans="1:5">
      <c r="A19" s="41"/>
      <c r="B19" s="44"/>
      <c r="C19" s="45"/>
      <c r="D19" s="46"/>
      <c r="E19" s="43"/>
    </row>
    <row r="20" s="31" customFormat="1" ht="25.5" customHeight="1" spans="1:5">
      <c r="A20" s="41"/>
      <c r="B20" s="44"/>
      <c r="C20" s="45"/>
      <c r="D20" s="46"/>
      <c r="E20" s="43"/>
    </row>
    <row r="21" s="31" customFormat="1" ht="25.5" customHeight="1" spans="1:5">
      <c r="A21" s="41"/>
      <c r="B21" s="44"/>
      <c r="C21" s="45"/>
      <c r="D21" s="46"/>
      <c r="E21" s="43"/>
    </row>
    <row r="22" s="31" customFormat="1" ht="25.5" customHeight="1" spans="1:5">
      <c r="A22" s="41"/>
      <c r="B22" s="44"/>
      <c r="C22" s="47"/>
      <c r="D22" s="48"/>
      <c r="E22" s="43"/>
    </row>
    <row r="23" s="31" customFormat="1" ht="25.5" customHeight="1" spans="1:5">
      <c r="A23" s="41"/>
      <c r="B23" s="41"/>
      <c r="C23" s="44"/>
      <c r="D23" s="44"/>
      <c r="E23" s="49"/>
    </row>
    <row r="24" s="31" customFormat="1" ht="25.5" customHeight="1" spans="1:5">
      <c r="A24" s="41"/>
      <c r="B24" s="41"/>
      <c r="C24" s="50" t="s">
        <v>251</v>
      </c>
      <c r="D24" s="50"/>
      <c r="E24" s="43">
        <f>SUM(E6:E23)</f>
        <v>1000</v>
      </c>
    </row>
    <row r="25" s="31" customFormat="1" ht="14.25" spans="1:5">
      <c r="A25" s="51"/>
      <c r="B25" s="51"/>
      <c r="C25" s="51"/>
      <c r="D25" s="51"/>
      <c r="E25" s="51"/>
    </row>
  </sheetData>
  <sheetProtection password="CC13" sheet="1" objects="1"/>
  <mergeCells count="13">
    <mergeCell ref="A3:E3"/>
    <mergeCell ref="A4:B4"/>
    <mergeCell ref="C5:D5"/>
    <mergeCell ref="C6:D6"/>
    <mergeCell ref="C7:D7"/>
    <mergeCell ref="C8:D8"/>
    <mergeCell ref="C9:D9"/>
    <mergeCell ref="C10:D10"/>
    <mergeCell ref="C11:D11"/>
    <mergeCell ref="C12:D12"/>
    <mergeCell ref="C22:D22"/>
    <mergeCell ref="C23:D23"/>
    <mergeCell ref="C24:D24"/>
  </mergeCells>
  <pageMargins left="0.94375" right="0.15625" top="0.826388888888889" bottom="0.393055555555556" header="0.313888888888889" footer="0.313888888888889"/>
  <pageSetup paperSize="9" firstPageNumber="26" orientation="portrait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0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A30" sqref="A30:C30"/>
    </sheetView>
  </sheetViews>
  <sheetFormatPr defaultColWidth="9" defaultRowHeight="14.25" outlineLevelCol="4"/>
  <cols>
    <col min="1" max="1" width="4.5" style="3" customWidth="1"/>
    <col min="2" max="2" width="17.125" style="4" customWidth="1"/>
    <col min="3" max="3" width="58.125" style="3" customWidth="1"/>
    <col min="4" max="4" width="10" style="3" customWidth="1"/>
    <col min="5" max="5" width="11.125" style="3" customWidth="1"/>
    <col min="6" max="16384" width="9" style="3"/>
  </cols>
  <sheetData>
    <row r="1" spans="1:1">
      <c r="A1" s="3" t="s">
        <v>252</v>
      </c>
    </row>
    <row r="2" ht="20.25" spans="2:5">
      <c r="B2" s="5" t="s">
        <v>253</v>
      </c>
      <c r="C2" s="5"/>
      <c r="D2" s="5"/>
      <c r="E2" s="5"/>
    </row>
    <row r="3" ht="24.75" customHeight="1" spans="1:5">
      <c r="A3" s="6" t="s">
        <v>254</v>
      </c>
      <c r="B3" s="6"/>
      <c r="C3" s="6"/>
      <c r="D3" s="7" t="s">
        <v>113</v>
      </c>
      <c r="E3" s="7"/>
    </row>
    <row r="4" ht="28.5" spans="1:5">
      <c r="A4" s="8" t="s">
        <v>255</v>
      </c>
      <c r="B4" s="9" t="s">
        <v>235</v>
      </c>
      <c r="C4" s="9" t="s">
        <v>256</v>
      </c>
      <c r="D4" s="9" t="s">
        <v>257</v>
      </c>
      <c r="E4" s="10" t="s">
        <v>258</v>
      </c>
    </row>
    <row r="5" ht="18.75" customHeight="1" spans="1:5">
      <c r="A5" s="11" t="s">
        <v>135</v>
      </c>
      <c r="B5" s="11"/>
      <c r="C5" s="11"/>
      <c r="D5" s="12">
        <f>SUM(D6:D7)</f>
        <v>700</v>
      </c>
      <c r="E5" s="11"/>
    </row>
    <row r="6" spans="1:5">
      <c r="A6" s="8">
        <v>1</v>
      </c>
      <c r="B6" s="13" t="s">
        <v>259</v>
      </c>
      <c r="C6" s="14" t="s">
        <v>260</v>
      </c>
      <c r="D6" s="15">
        <v>600</v>
      </c>
      <c r="E6" s="16">
        <v>2010399</v>
      </c>
    </row>
    <row r="7" spans="1:5">
      <c r="A7" s="8">
        <v>2</v>
      </c>
      <c r="B7" s="13" t="s">
        <v>261</v>
      </c>
      <c r="C7" s="14" t="s">
        <v>262</v>
      </c>
      <c r="D7" s="15">
        <v>100</v>
      </c>
      <c r="E7" s="16">
        <v>2010399</v>
      </c>
    </row>
    <row r="8" ht="15" customHeight="1" spans="1:5">
      <c r="A8" s="17" t="s">
        <v>263</v>
      </c>
      <c r="B8" s="17"/>
      <c r="C8" s="17"/>
      <c r="D8" s="18">
        <f>D9</f>
        <v>93</v>
      </c>
      <c r="E8" s="17"/>
    </row>
    <row r="9" s="1" customFormat="1" spans="1:5">
      <c r="A9" s="8">
        <v>3</v>
      </c>
      <c r="B9" s="13" t="s">
        <v>264</v>
      </c>
      <c r="C9" s="19" t="s">
        <v>265</v>
      </c>
      <c r="D9" s="20">
        <v>93</v>
      </c>
      <c r="E9" s="21">
        <v>2040212</v>
      </c>
    </row>
    <row r="10" s="1" customFormat="1" customHeight="1" spans="1:5">
      <c r="A10" s="22" t="s">
        <v>266</v>
      </c>
      <c r="B10" s="22"/>
      <c r="C10" s="22"/>
      <c r="D10" s="23">
        <f>D11</f>
        <v>100</v>
      </c>
      <c r="E10" s="22"/>
    </row>
    <row r="11" spans="1:5">
      <c r="A11" s="8">
        <v>4</v>
      </c>
      <c r="B11" s="13" t="s">
        <v>261</v>
      </c>
      <c r="C11" s="14" t="s">
        <v>267</v>
      </c>
      <c r="D11" s="15">
        <v>100</v>
      </c>
      <c r="E11" s="16">
        <v>2050202</v>
      </c>
    </row>
    <row r="12" customHeight="1" spans="1:5">
      <c r="A12" s="17" t="s">
        <v>268</v>
      </c>
      <c r="B12" s="17"/>
      <c r="C12" s="17"/>
      <c r="D12" s="18">
        <f>D13</f>
        <v>300</v>
      </c>
      <c r="E12" s="17"/>
    </row>
    <row r="13" spans="1:5">
      <c r="A13" s="8">
        <v>5</v>
      </c>
      <c r="B13" s="13" t="s">
        <v>269</v>
      </c>
      <c r="C13" s="14" t="s">
        <v>270</v>
      </c>
      <c r="D13" s="15">
        <v>300</v>
      </c>
      <c r="E13" s="16">
        <v>2070307</v>
      </c>
    </row>
    <row r="14" customHeight="1" spans="1:5">
      <c r="A14" s="17" t="s">
        <v>271</v>
      </c>
      <c r="B14" s="17"/>
      <c r="C14" s="17"/>
      <c r="D14" s="18">
        <f>SUM(D15:D29)</f>
        <v>6088</v>
      </c>
      <c r="E14" s="17"/>
    </row>
    <row r="15" spans="1:5">
      <c r="A15" s="8">
        <v>6</v>
      </c>
      <c r="B15" s="24" t="s">
        <v>272</v>
      </c>
      <c r="C15" s="19" t="s">
        <v>273</v>
      </c>
      <c r="D15" s="20">
        <v>750</v>
      </c>
      <c r="E15" s="21">
        <v>2120303</v>
      </c>
    </row>
    <row r="16" s="2" customFormat="1" spans="1:5">
      <c r="A16" s="8">
        <v>7</v>
      </c>
      <c r="B16" s="24" t="s">
        <v>274</v>
      </c>
      <c r="C16" s="19" t="s">
        <v>275</v>
      </c>
      <c r="D16" s="20">
        <v>168</v>
      </c>
      <c r="E16" s="21">
        <v>2120303</v>
      </c>
    </row>
    <row r="17" s="2" customFormat="1" spans="1:5">
      <c r="A17" s="8">
        <v>8</v>
      </c>
      <c r="B17" s="24" t="s">
        <v>276</v>
      </c>
      <c r="C17" s="19" t="s">
        <v>277</v>
      </c>
      <c r="D17" s="20">
        <v>320</v>
      </c>
      <c r="E17" s="21">
        <v>2120303</v>
      </c>
    </row>
    <row r="18" s="2" customFormat="1" ht="28.5" spans="1:5">
      <c r="A18" s="8">
        <v>9</v>
      </c>
      <c r="B18" s="13" t="s">
        <v>278</v>
      </c>
      <c r="C18" s="19" t="s">
        <v>279</v>
      </c>
      <c r="D18" s="20">
        <v>700</v>
      </c>
      <c r="E18" s="21">
        <v>2120303</v>
      </c>
    </row>
    <row r="19" s="1" customFormat="1" spans="1:5">
      <c r="A19" s="8">
        <v>10</v>
      </c>
      <c r="B19" s="13" t="s">
        <v>280</v>
      </c>
      <c r="C19" s="19" t="s">
        <v>281</v>
      </c>
      <c r="D19" s="20">
        <v>697</v>
      </c>
      <c r="E19" s="21">
        <v>2120303</v>
      </c>
    </row>
    <row r="20" s="1" customFormat="1" spans="1:5">
      <c r="A20" s="8">
        <v>11</v>
      </c>
      <c r="B20" s="13" t="s">
        <v>282</v>
      </c>
      <c r="C20" s="25" t="s">
        <v>283</v>
      </c>
      <c r="D20" s="20">
        <v>132</v>
      </c>
      <c r="E20" s="21">
        <v>2120303</v>
      </c>
    </row>
    <row r="21" spans="1:5">
      <c r="A21" s="8">
        <v>12</v>
      </c>
      <c r="B21" s="13" t="s">
        <v>284</v>
      </c>
      <c r="C21" s="19" t="s">
        <v>285</v>
      </c>
      <c r="D21" s="20">
        <v>100</v>
      </c>
      <c r="E21" s="21">
        <v>2120303</v>
      </c>
    </row>
    <row r="22" spans="1:5">
      <c r="A22" s="8">
        <v>13</v>
      </c>
      <c r="B22" s="13" t="s">
        <v>286</v>
      </c>
      <c r="C22" s="19" t="s">
        <v>287</v>
      </c>
      <c r="D22" s="20">
        <v>400</v>
      </c>
      <c r="E22" s="21">
        <v>2120303</v>
      </c>
    </row>
    <row r="23" spans="1:5">
      <c r="A23" s="8">
        <v>14</v>
      </c>
      <c r="B23" s="13" t="s">
        <v>288</v>
      </c>
      <c r="C23" s="14" t="s">
        <v>289</v>
      </c>
      <c r="D23" s="15">
        <v>1000</v>
      </c>
      <c r="E23" s="16">
        <v>2120303</v>
      </c>
    </row>
    <row r="24" spans="1:5">
      <c r="A24" s="8">
        <v>15</v>
      </c>
      <c r="B24" s="26" t="s">
        <v>290</v>
      </c>
      <c r="C24" s="14" t="s">
        <v>291</v>
      </c>
      <c r="D24" s="15">
        <v>200</v>
      </c>
      <c r="E24" s="16">
        <v>2120303</v>
      </c>
    </row>
    <row r="25" spans="1:5">
      <c r="A25" s="8">
        <v>16</v>
      </c>
      <c r="B25" s="13" t="s">
        <v>284</v>
      </c>
      <c r="C25" s="14" t="s">
        <v>292</v>
      </c>
      <c r="D25" s="15">
        <v>563</v>
      </c>
      <c r="E25" s="16">
        <v>2120303</v>
      </c>
    </row>
    <row r="26" spans="1:5">
      <c r="A26" s="8">
        <v>17</v>
      </c>
      <c r="B26" s="13" t="s">
        <v>282</v>
      </c>
      <c r="C26" s="14" t="s">
        <v>293</v>
      </c>
      <c r="D26" s="15">
        <v>258</v>
      </c>
      <c r="E26" s="16">
        <v>2120399</v>
      </c>
    </row>
    <row r="27" spans="1:5">
      <c r="A27" s="8">
        <v>18</v>
      </c>
      <c r="B27" s="13" t="s">
        <v>294</v>
      </c>
      <c r="C27" s="14" t="s">
        <v>295</v>
      </c>
      <c r="D27" s="15">
        <v>100</v>
      </c>
      <c r="E27" s="16">
        <v>2129999</v>
      </c>
    </row>
    <row r="28" spans="1:5">
      <c r="A28" s="8">
        <v>19</v>
      </c>
      <c r="B28" s="13" t="s">
        <v>294</v>
      </c>
      <c r="C28" s="14" t="s">
        <v>296</v>
      </c>
      <c r="D28" s="15">
        <v>200</v>
      </c>
      <c r="E28" s="16">
        <v>2129999</v>
      </c>
    </row>
    <row r="29" spans="1:5">
      <c r="A29" s="8">
        <v>20</v>
      </c>
      <c r="B29" s="13" t="s">
        <v>282</v>
      </c>
      <c r="C29" s="14" t="s">
        <v>297</v>
      </c>
      <c r="D29" s="15">
        <v>500</v>
      </c>
      <c r="E29" s="16">
        <v>2129999</v>
      </c>
    </row>
    <row r="30" customHeight="1" spans="1:5">
      <c r="A30" s="17" t="s">
        <v>298</v>
      </c>
      <c r="B30" s="17"/>
      <c r="C30" s="17"/>
      <c r="D30" s="18">
        <f>SUM(D31:D37)</f>
        <v>9999.8</v>
      </c>
      <c r="E30" s="17"/>
    </row>
    <row r="31" spans="1:5">
      <c r="A31" s="8">
        <v>21</v>
      </c>
      <c r="B31" s="24" t="s">
        <v>274</v>
      </c>
      <c r="C31" s="14" t="s">
        <v>299</v>
      </c>
      <c r="D31" s="15">
        <v>3450</v>
      </c>
      <c r="E31" s="16">
        <v>2130504</v>
      </c>
    </row>
    <row r="32" spans="1:5">
      <c r="A32" s="8">
        <v>22</v>
      </c>
      <c r="B32" s="13" t="s">
        <v>300</v>
      </c>
      <c r="C32" s="19" t="s">
        <v>301</v>
      </c>
      <c r="D32" s="20">
        <v>2410</v>
      </c>
      <c r="E32" s="21">
        <v>2130504</v>
      </c>
    </row>
    <row r="33" spans="1:5">
      <c r="A33" s="8">
        <v>23</v>
      </c>
      <c r="B33" s="24" t="s">
        <v>302</v>
      </c>
      <c r="C33" s="19" t="s">
        <v>303</v>
      </c>
      <c r="D33" s="20">
        <v>2859.8</v>
      </c>
      <c r="E33" s="21">
        <v>2130504</v>
      </c>
    </row>
    <row r="34" spans="1:5">
      <c r="A34" s="8">
        <v>24</v>
      </c>
      <c r="B34" s="13" t="s">
        <v>304</v>
      </c>
      <c r="C34" s="14" t="s">
        <v>305</v>
      </c>
      <c r="D34" s="15">
        <v>500</v>
      </c>
      <c r="E34" s="16">
        <v>2130504</v>
      </c>
    </row>
    <row r="35" spans="1:5">
      <c r="A35" s="8">
        <v>25</v>
      </c>
      <c r="B35" s="13" t="s">
        <v>306</v>
      </c>
      <c r="C35" s="14" t="s">
        <v>307</v>
      </c>
      <c r="D35" s="15">
        <v>40</v>
      </c>
      <c r="E35" s="16">
        <v>2130506</v>
      </c>
    </row>
    <row r="36" spans="1:5">
      <c r="A36" s="8">
        <v>26</v>
      </c>
      <c r="B36" s="13" t="s">
        <v>306</v>
      </c>
      <c r="C36" s="14" t="s">
        <v>308</v>
      </c>
      <c r="D36" s="15">
        <v>440</v>
      </c>
      <c r="E36" s="16">
        <v>2130506</v>
      </c>
    </row>
    <row r="37" spans="1:5">
      <c r="A37" s="8">
        <v>27</v>
      </c>
      <c r="B37" s="13" t="s">
        <v>269</v>
      </c>
      <c r="C37" s="14" t="s">
        <v>309</v>
      </c>
      <c r="D37" s="15">
        <v>300</v>
      </c>
      <c r="E37" s="16">
        <v>2130599</v>
      </c>
    </row>
    <row r="38" customHeight="1" spans="1:5">
      <c r="A38" s="17" t="s">
        <v>310</v>
      </c>
      <c r="B38" s="17"/>
      <c r="C38" s="17"/>
      <c r="D38" s="18">
        <f>SUM(D39:D44)</f>
        <v>2697</v>
      </c>
      <c r="E38" s="17"/>
    </row>
    <row r="39" spans="1:5">
      <c r="A39" s="8">
        <v>28</v>
      </c>
      <c r="B39" s="24" t="s">
        <v>311</v>
      </c>
      <c r="C39" s="19" t="s">
        <v>312</v>
      </c>
      <c r="D39" s="20">
        <v>250</v>
      </c>
      <c r="E39" s="21">
        <v>2140104</v>
      </c>
    </row>
    <row r="40" spans="1:5">
      <c r="A40" s="8">
        <v>29</v>
      </c>
      <c r="B40" s="27" t="s">
        <v>313</v>
      </c>
      <c r="C40" s="19" t="s">
        <v>314</v>
      </c>
      <c r="D40" s="20">
        <v>800</v>
      </c>
      <c r="E40" s="21">
        <v>2140104</v>
      </c>
    </row>
    <row r="41" spans="1:5">
      <c r="A41" s="8">
        <v>30</v>
      </c>
      <c r="B41" s="13" t="s">
        <v>315</v>
      </c>
      <c r="C41" s="19" t="s">
        <v>316</v>
      </c>
      <c r="D41" s="20">
        <v>467</v>
      </c>
      <c r="E41" s="21">
        <v>2140104</v>
      </c>
    </row>
    <row r="42" spans="1:5">
      <c r="A42" s="8">
        <v>31</v>
      </c>
      <c r="B42" s="13" t="s">
        <v>313</v>
      </c>
      <c r="C42" s="19" t="s">
        <v>317</v>
      </c>
      <c r="D42" s="20">
        <v>800</v>
      </c>
      <c r="E42" s="21">
        <v>2140104</v>
      </c>
    </row>
    <row r="43" s="1" customFormat="1" spans="1:5">
      <c r="A43" s="8">
        <v>32</v>
      </c>
      <c r="B43" s="13" t="s">
        <v>318</v>
      </c>
      <c r="C43" s="19" t="s">
        <v>319</v>
      </c>
      <c r="D43" s="20">
        <v>100</v>
      </c>
      <c r="E43" s="21">
        <v>2140104</v>
      </c>
    </row>
    <row r="44" s="1" customFormat="1" spans="1:5">
      <c r="A44" s="8">
        <v>33</v>
      </c>
      <c r="B44" s="13" t="s">
        <v>274</v>
      </c>
      <c r="C44" s="19" t="s">
        <v>320</v>
      </c>
      <c r="D44" s="20">
        <v>280</v>
      </c>
      <c r="E44" s="21">
        <v>2140104</v>
      </c>
    </row>
    <row r="45" s="1" customFormat="1" customHeight="1" spans="1:5">
      <c r="A45" s="22" t="s">
        <v>321</v>
      </c>
      <c r="B45" s="22"/>
      <c r="C45" s="22"/>
      <c r="D45" s="23">
        <f>D46</f>
        <v>300</v>
      </c>
      <c r="E45" s="22"/>
    </row>
    <row r="46" s="1" customFormat="1" spans="1:5">
      <c r="A46" s="8">
        <v>34</v>
      </c>
      <c r="B46" s="13" t="s">
        <v>322</v>
      </c>
      <c r="C46" s="19" t="s">
        <v>323</v>
      </c>
      <c r="D46" s="20">
        <v>300</v>
      </c>
      <c r="E46" s="21">
        <v>2160599</v>
      </c>
    </row>
    <row r="47" s="1" customFormat="1" customHeight="1" spans="1:5">
      <c r="A47" s="22" t="s">
        <v>324</v>
      </c>
      <c r="B47" s="22"/>
      <c r="C47" s="22"/>
      <c r="D47" s="23">
        <f>SUM(D48:D49)</f>
        <v>422</v>
      </c>
      <c r="E47" s="22"/>
    </row>
    <row r="48" spans="1:5">
      <c r="A48" s="8">
        <v>35</v>
      </c>
      <c r="B48" s="26" t="s">
        <v>241</v>
      </c>
      <c r="C48" s="14" t="s">
        <v>325</v>
      </c>
      <c r="D48" s="20">
        <v>300</v>
      </c>
      <c r="E48" s="16">
        <v>2210106</v>
      </c>
    </row>
    <row r="49" spans="1:5">
      <c r="A49" s="8">
        <v>36</v>
      </c>
      <c r="B49" s="26" t="s">
        <v>276</v>
      </c>
      <c r="C49" s="14" t="s">
        <v>326</v>
      </c>
      <c r="D49" s="20">
        <v>122</v>
      </c>
      <c r="E49" s="16">
        <v>2210106</v>
      </c>
    </row>
    <row r="50" s="1" customFormat="1" spans="1:5">
      <c r="A50" s="28"/>
      <c r="B50" s="29"/>
      <c r="C50" s="9" t="s">
        <v>251</v>
      </c>
      <c r="D50" s="30">
        <f>D47+D38+D45+D30+D14+D12+D10+D8+D5</f>
        <v>20699.8</v>
      </c>
      <c r="E50" s="28"/>
    </row>
  </sheetData>
  <sheetProtection password="CC13" sheet="1" objects="1"/>
  <sortState ref="A5:E40">
    <sortCondition ref="E5:E40"/>
  </sortState>
  <mergeCells count="12">
    <mergeCell ref="B2:E2"/>
    <mergeCell ref="A3:C3"/>
    <mergeCell ref="D3:E3"/>
    <mergeCell ref="A5:C5"/>
    <mergeCell ref="A8:C8"/>
    <mergeCell ref="A10:C10"/>
    <mergeCell ref="A12:C12"/>
    <mergeCell ref="A14:C14"/>
    <mergeCell ref="A30:C30"/>
    <mergeCell ref="A38:C38"/>
    <mergeCell ref="A45:C45"/>
    <mergeCell ref="A47:C47"/>
  </mergeCells>
  <pageMargins left="0.865277777777778" right="0.511805555555556" top="0.826388888888889" bottom="0.393055555555556" header="0.313888888888889" footer="0.313888888888889"/>
  <pageSetup paperSize="9" scale="88" firstPageNumber="27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 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2018-10-14T05:36:29Z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